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 activeTab="5"/>
  </bookViews>
  <sheets>
    <sheet name="Leg." sheetId="6" r:id="rId1"/>
    <sheet name="GAB." sheetId="7" r:id="rId2"/>
    <sheet name="SMAFAJ" sheetId="1" r:id="rId3"/>
    <sheet name="SMECD" sheetId="5" r:id="rId4"/>
    <sheet name="SMADMA" sheetId="3" r:id="rId5"/>
    <sheet name="SMS" sheetId="4" r:id="rId6"/>
    <sheet name="SMI" sheetId="2" r:id="rId7"/>
    <sheet name="Planilha3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" i="4" l="1"/>
  <c r="G21" i="4"/>
  <c r="G110" i="5" l="1"/>
  <c r="G95" i="5"/>
  <c r="G80" i="5"/>
  <c r="G20" i="8" l="1"/>
  <c r="F20" i="8"/>
  <c r="E20" i="8"/>
  <c r="D20" i="8"/>
  <c r="G19" i="8"/>
  <c r="F19" i="8"/>
  <c r="E19" i="8"/>
  <c r="D19" i="8"/>
  <c r="G17" i="8"/>
  <c r="F17" i="8"/>
  <c r="E17" i="8"/>
  <c r="D17" i="8"/>
  <c r="G16" i="8"/>
  <c r="F16" i="8"/>
  <c r="E16" i="8"/>
  <c r="D16" i="8"/>
  <c r="G15" i="8"/>
  <c r="F15" i="8"/>
  <c r="E15" i="8"/>
  <c r="D15" i="8"/>
  <c r="G14" i="8"/>
  <c r="F14" i="8"/>
  <c r="E14" i="8"/>
  <c r="D14" i="8"/>
  <c r="G12" i="8"/>
  <c r="F12" i="8"/>
  <c r="E12" i="8"/>
  <c r="D12" i="8"/>
  <c r="G10" i="8"/>
  <c r="F10" i="8"/>
  <c r="E10" i="8"/>
  <c r="D10" i="8"/>
  <c r="G9" i="8"/>
  <c r="F9" i="8"/>
  <c r="E9" i="8"/>
  <c r="D9" i="8"/>
  <c r="G8" i="8"/>
  <c r="F8" i="8"/>
  <c r="E8" i="8"/>
  <c r="D8" i="8"/>
  <c r="G7" i="8"/>
  <c r="F7" i="8"/>
  <c r="E7" i="8"/>
  <c r="D7" i="8"/>
  <c r="G6" i="8"/>
  <c r="F6" i="8"/>
  <c r="E6" i="8"/>
  <c r="D6" i="8"/>
  <c r="J22" i="8"/>
  <c r="J21" i="8"/>
  <c r="J18" i="8"/>
  <c r="J13" i="8"/>
  <c r="J11" i="8"/>
  <c r="G5" i="8"/>
  <c r="F5" i="8"/>
  <c r="E5" i="8"/>
  <c r="D5" i="8"/>
  <c r="I22" i="8"/>
  <c r="G4" i="8"/>
  <c r="F4" i="8"/>
  <c r="E4" i="8"/>
  <c r="D4" i="8"/>
  <c r="G20" i="1"/>
  <c r="H20" i="8" s="1"/>
  <c r="J20" i="8" s="1"/>
  <c r="G19" i="1"/>
  <c r="H19" i="8" s="1"/>
  <c r="J19" i="8" s="1"/>
  <c r="G18" i="1"/>
  <c r="H17" i="8" s="1"/>
  <c r="J17" i="8" s="1"/>
  <c r="G17" i="1"/>
  <c r="H16" i="8" s="1"/>
  <c r="J16" i="8" s="1"/>
  <c r="G16" i="1"/>
  <c r="H15" i="8" s="1"/>
  <c r="J15" i="8" s="1"/>
  <c r="G15" i="1"/>
  <c r="H14" i="8" s="1"/>
  <c r="J14" i="8" s="1"/>
  <c r="G11" i="1"/>
  <c r="H12" i="8" s="1"/>
  <c r="J12" i="8" s="1"/>
  <c r="G7" i="2"/>
  <c r="H10" i="8" s="1"/>
  <c r="J10" i="8" s="1"/>
  <c r="G7" i="4"/>
  <c r="G18" i="2"/>
  <c r="G7" i="3"/>
  <c r="G33" i="5"/>
  <c r="G18" i="5"/>
  <c r="G7" i="5"/>
  <c r="G7" i="6" l="1"/>
  <c r="H4" i="8" s="1"/>
  <c r="J4" i="8" s="1"/>
  <c r="G7" i="7" l="1"/>
  <c r="H5" i="8" s="1"/>
  <c r="J5" i="8" s="1"/>
  <c r="G7" i="1" l="1"/>
  <c r="G78" i="3" l="1"/>
  <c r="G80" i="3"/>
  <c r="G20" i="5" l="1"/>
  <c r="G48" i="5"/>
  <c r="G63" i="5"/>
  <c r="G78" i="5"/>
  <c r="G108" i="5"/>
  <c r="G93" i="5"/>
  <c r="G19" i="4"/>
  <c r="G34" i="4"/>
  <c r="G49" i="4"/>
  <c r="G64" i="4"/>
  <c r="G79" i="4"/>
  <c r="G94" i="4"/>
  <c r="G128" i="4"/>
  <c r="G18" i="3"/>
  <c r="G33" i="3"/>
  <c r="G35" i="3"/>
  <c r="G48" i="3"/>
  <c r="G63" i="3"/>
  <c r="G65" i="3"/>
  <c r="G47" i="1"/>
  <c r="H7" i="8" l="1"/>
  <c r="J7" i="8" s="1"/>
  <c r="H9" i="8"/>
  <c r="J9" i="8" s="1"/>
  <c r="H8" i="8"/>
  <c r="J8" i="8" s="1"/>
  <c r="G32" i="1"/>
  <c r="H6" i="8" s="1"/>
  <c r="J6" i="8" s="1"/>
</calcChain>
</file>

<file path=xl/comments1.xml><?xml version="1.0" encoding="utf-8"?>
<comments xmlns="http://schemas.openxmlformats.org/spreadsheetml/2006/main">
  <authors>
    <author>Autor</author>
  </authors>
  <commentList>
    <comment ref="A7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só deixar a subfunção 122 neste programa, o resto mudar tudo para : ou 201, ou 202 ou 203</t>
        </r>
      </text>
    </comment>
    <comment ref="C9" authorId="0" shapeId="0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VER SEPARAÇÃO
</t>
        </r>
      </text>
    </comment>
  </commentList>
</comments>
</file>

<file path=xl/sharedStrings.xml><?xml version="1.0" encoding="utf-8"?>
<sst xmlns="http://schemas.openxmlformats.org/spreadsheetml/2006/main" count="639" uniqueCount="205">
  <si>
    <t>Município:  Bom Princípio</t>
  </si>
  <si>
    <t>PLANO PLURIANUAL 2026 - 2029</t>
  </si>
  <si>
    <t>IDENTIFICAÇÃO</t>
  </si>
  <si>
    <t>DESCRIÇÃO</t>
  </si>
  <si>
    <t>Órgão</t>
  </si>
  <si>
    <t>Secretaria Municipal de Administração e Finanças</t>
  </si>
  <si>
    <t xml:space="preserve">   Diretriz:</t>
  </si>
  <si>
    <t xml:space="preserve"> Incluir tecnologia em uma visão sistêmica e multisetorial em prol do desenvolvimento sustentável</t>
  </si>
  <si>
    <t xml:space="preserve">      Programa</t>
  </si>
  <si>
    <t xml:space="preserve">         Público-Alvo</t>
  </si>
  <si>
    <t>Munícipes</t>
  </si>
  <si>
    <t xml:space="preserve">         Objetivo:</t>
  </si>
  <si>
    <t>Fazer uso de sistemas tecnológicos de forma estratégica para melhoria da comunicação, do planejamento e da gestão pública</t>
  </si>
  <si>
    <t>VALORES E/OU INDICADORES</t>
  </si>
  <si>
    <t>Total</t>
  </si>
  <si>
    <t>Atividade</t>
  </si>
  <si>
    <t xml:space="preserve">         Indicador de resultado:</t>
  </si>
  <si>
    <t xml:space="preserve">           Meta Prevista</t>
  </si>
  <si>
    <t xml:space="preserve">               Índice Atual</t>
  </si>
  <si>
    <t>6 serviços</t>
  </si>
  <si>
    <t xml:space="preserve">               Data Aferição</t>
  </si>
  <si>
    <t xml:space="preserve">               Periodicidade de medição:</t>
  </si>
  <si>
    <t xml:space="preserve">               Forma de Cálculo:</t>
  </si>
  <si>
    <t>Buscar serviços de segurança, implementando um sistema de monitoramento e cercamento eletrônico</t>
  </si>
  <si>
    <t>Garantir segurança a população de Bom Princípio</t>
  </si>
  <si>
    <t>Valor</t>
  </si>
  <si>
    <t>207- CIDADE DIGITAL</t>
  </si>
  <si>
    <t>Atualização de sistemas e implentação de novas tecnologias</t>
  </si>
  <si>
    <t>Implantar 08 serviços tecnológicos</t>
  </si>
  <si>
    <t>Implementar novas tecnologias para melhorar o atendimento aos munícipes</t>
  </si>
  <si>
    <t>Anual</t>
  </si>
  <si>
    <t>Número de serviços tecnológicos implantados</t>
  </si>
  <si>
    <t>211- PROTEGER</t>
  </si>
  <si>
    <t>Implantar cercamento eletrônico</t>
  </si>
  <si>
    <t>20 câmeras de monitoramento</t>
  </si>
  <si>
    <t>-</t>
  </si>
  <si>
    <t>Número de câmeras instaladas</t>
  </si>
  <si>
    <t>km de pavimentação no município</t>
  </si>
  <si>
    <t>30KM</t>
  </si>
  <si>
    <t>aumentar em 50%</t>
  </si>
  <si>
    <t>Ampliar a pavimentação no município</t>
  </si>
  <si>
    <t xml:space="preserve">Construir a infraestrutura para o presente e o futuro do município. </t>
  </si>
  <si>
    <t>208- NOVOS CAMINHOS</t>
  </si>
  <si>
    <t>Qualificar a infraestrutura, criando melhores condições para a vida em sociedade</t>
  </si>
  <si>
    <t>Secretaria Municipal de Infraestrutura</t>
  </si>
  <si>
    <t>Número de árvores plantadas</t>
  </si>
  <si>
    <t>Forma de Cálculo:</t>
  </si>
  <si>
    <t>Periodicidade de medição:</t>
  </si>
  <si>
    <t>Data Aferição</t>
  </si>
  <si>
    <t>Índice Atual</t>
  </si>
  <si>
    <t>1000 unidades</t>
  </si>
  <si>
    <t>Meta Prevista</t>
  </si>
  <si>
    <t>Indicador de resultado:</t>
  </si>
  <si>
    <t>Incentivar o plantio correto de espécies adequadas às áreas públicas e privadas</t>
  </si>
  <si>
    <t>Objetivo:</t>
  </si>
  <si>
    <t>Público-Alvo</t>
  </si>
  <si>
    <t>Programa</t>
  </si>
  <si>
    <t>Conscientização da importância e benefícios da arborização urbana no planejamento ambiental do município</t>
  </si>
  <si>
    <t>Diretriz:</t>
  </si>
  <si>
    <t>Secretaria Municipal de Agricultura Desenvolvimento Econômico e Meio Ambiente</t>
  </si>
  <si>
    <t>Quantidade de material reciclado por tonelada</t>
  </si>
  <si>
    <t>Cerca de 20% à 25% de reaproveitamento do material reciclável coletado no Município</t>
  </si>
  <si>
    <t>Percentual de material reciclado com crescimento anual 30% / 35% / 45% / 50%</t>
  </si>
  <si>
    <t>Reaproveitar o máximo possível dos resíduos recicláveis, até então não aproveitados</t>
  </si>
  <si>
    <t>Parceria da Comunidade - Administração - Associação/Cooperativa de Catadores</t>
  </si>
  <si>
    <t>214- RECICLAR É BOM</t>
  </si>
  <si>
    <t>Dar apoio na logística, direcionamento, estrutura física à Associação de Catadores do Município</t>
  </si>
  <si>
    <t>Número de pessoas capacitadas e envolvidas diretamente</t>
  </si>
  <si>
    <t>1800 pessoas</t>
  </si>
  <si>
    <t>Promover ações de educação ambiental para orientar a população da importancia de conservar as área de preservação permanente</t>
  </si>
  <si>
    <t>Estudantes da rede pública, professores, funcionários públicos no geral</t>
  </si>
  <si>
    <t>213- PLANTANDO VALORES</t>
  </si>
  <si>
    <t>Promover uma consciência crítica, participação cidadã e práticas sustentáveis em todos os níveis e modalidades de ensino, além de atuações em contextos não-formais em conjunto com professores, funcionários públicos em geral</t>
  </si>
  <si>
    <t xml:space="preserve">Valor total emissão notas fiscais </t>
  </si>
  <si>
    <t>Aumentar em 40% o VAF Produção primária</t>
  </si>
  <si>
    <t>Aumentar o VAF Produção Primária</t>
  </si>
  <si>
    <t>Eficientizar políticas públicas de apoio ao pequeno produtor</t>
  </si>
  <si>
    <t>Produtores</t>
  </si>
  <si>
    <t>209- MÃOS DADAS</t>
  </si>
  <si>
    <t>Fomentar a atividade primária e o aumento da arrecadação tributária no âmbito do Município de Bom Princípio</t>
  </si>
  <si>
    <t>Número de cursos e capacitações</t>
  </si>
  <si>
    <t xml:space="preserve">Implementar cursos e capacitação </t>
  </si>
  <si>
    <t>Fortalecer a estrutura da Assistência Social e ampliar a oferta de qualificação dos usuários assistidos pela política e diretrízes do SUAS</t>
  </si>
  <si>
    <t>Qualificação dos usuários atendidos pela política de Assistência Social</t>
  </si>
  <si>
    <t>Secretaria Municipal de Saúde e Assistência Social</t>
  </si>
  <si>
    <t>número de estabelecimentos fiscalizados</t>
  </si>
  <si>
    <t>anual</t>
  </si>
  <si>
    <t>Aumentar o número de estabelecimentos fiscalizados</t>
  </si>
  <si>
    <t>Ampliar e qualificar as ações de Vigilância em Saúde no município</t>
  </si>
  <si>
    <t>Munícipes, equipes técnicas da AB, Laboratórios, UPA e Hospital local, restaurantes, industrias, ILPIs, pontos de coleta laboratorial</t>
  </si>
  <si>
    <t>219- BOM PRINCÍPIO + VIGILANCIA EM SAÚDE</t>
  </si>
  <si>
    <t>Fortalecer e qualificar a política pública de vigilância em Saúde para prevenção, promoção, redução, eliminação dos riscos e agravos à saúde da população</t>
  </si>
  <si>
    <t>número de capacitações</t>
  </si>
  <si>
    <t>Número de capacitações</t>
  </si>
  <si>
    <t>Qualificar os profissionais para aumentar a qualidade e resolutividade dos serviços prestados</t>
  </si>
  <si>
    <t>Profissionais da Atenção Básica</t>
  </si>
  <si>
    <t>218- BOM PRINCÍPIO + GESTÃO DO SUS</t>
  </si>
  <si>
    <t xml:space="preserve">Promover a qualificação na gestão do SUS com assistência à saúde através de formação continuada </t>
  </si>
  <si>
    <t>Número de medicamentos distribuidos</t>
  </si>
  <si>
    <t>Redução de 10% do total de medicamentos</t>
  </si>
  <si>
    <t>Promoção do uso racional de medicamentos</t>
  </si>
  <si>
    <t>217- BOM PRINCÍPIO + FARMÁCIA</t>
  </si>
  <si>
    <t>Garantir o acesso ao tratamento farmacológico aos usuários de maneira racional</t>
  </si>
  <si>
    <t>Número de atividades coletivas</t>
  </si>
  <si>
    <t>Atividades Coletivas</t>
  </si>
  <si>
    <t>Implantação de políticas públicas em Saúde Mental de forma coletiva/grupal</t>
  </si>
  <si>
    <t>Fortalecimento em políticas públicas de Prevenção em Saúde Mental</t>
  </si>
  <si>
    <t>Número de especialidades médicas</t>
  </si>
  <si>
    <t>Aumentar 04 especialidades</t>
  </si>
  <si>
    <t>número de especialidades médicas</t>
  </si>
  <si>
    <t>Promover mais acesso aos serviços e exames de media e alta complexidade com a contratação de profissionais e serviços, assim como a pactuação de referências com qualidade e resolutividade</t>
  </si>
  <si>
    <t>216- BOM PRINCÍPIO + ACESSO A SAÚDE</t>
  </si>
  <si>
    <t>Garantir acesso aos serviços de media complexidade e alta complexidade, através das referências pactuadas e serviços contratados</t>
  </si>
  <si>
    <t>Número de atividades</t>
  </si>
  <si>
    <t>Atividades coletivas na comunidade</t>
  </si>
  <si>
    <t>Promover o aumento de atividades coletivas nas ESF com educação em saúde priorizando o autocuidado e acesso aos serviços com critérios e conscientização da necessidade</t>
  </si>
  <si>
    <t>215- BOM PRINCÍPIO + SAÚDE</t>
  </si>
  <si>
    <t>Garantir acesso aos serviços da Atenção Básica nas UBS, conforme princípios e diretrizes do SUS</t>
  </si>
  <si>
    <t>Inscrições e prestação de contas dos Planos de Trabalho</t>
  </si>
  <si>
    <t>Aumentar o número de participantes</t>
  </si>
  <si>
    <t>Apoiar e promover ações culturais para diferentes públicos e gerações</t>
  </si>
  <si>
    <t>Promover ações culturais que gerem a multiplicação de talentos, humanização e alegria para diferentes públicos</t>
  </si>
  <si>
    <t>Secretaria Municipal de Educação, Cultura e Desporto</t>
  </si>
  <si>
    <t>Aumentar o número de praticantes</t>
  </si>
  <si>
    <t>Manter o programa de inserção das pessoas de todas as idades à prática de atividades esportivas</t>
  </si>
  <si>
    <t>Comunidade Esportiva</t>
  </si>
  <si>
    <t>Promover o Esporte, oportunizando atividades físicas com atividades cooperativas</t>
  </si>
  <si>
    <t>Plano de trabalhos com metas definidas e devida prestação de contas</t>
  </si>
  <si>
    <t>Aumentar o número de jovens no programa</t>
  </si>
  <si>
    <t>Promover políticas de inclusão dos jovens no mercado de trabalho.</t>
  </si>
  <si>
    <t>Estudantes</t>
  </si>
  <si>
    <t>204- LAÇOS PARA O FUTURO</t>
  </si>
  <si>
    <t>Estimular os jovens para o mercado de trabalho,objetivando despertar o espírito empreendedor, liderança e inovação</t>
  </si>
  <si>
    <t>Somatório do número de estudantes que recebem benefícios</t>
  </si>
  <si>
    <t>Número de alunos beneficiados</t>
  </si>
  <si>
    <t>Incentivar a qualificação técnica, profissionalizante e superior dos Munícipes</t>
  </si>
  <si>
    <t>Estudantes do ensino médio, técnico e universitário</t>
  </si>
  <si>
    <t>203- LAÇOS NA EDUCAÇÃO CONTINUADA</t>
  </si>
  <si>
    <t>Oportunizar formação continuada aos estudantes</t>
  </si>
  <si>
    <t>somatório dos estudantes atendidos em todas as EMEFS municipais</t>
  </si>
  <si>
    <t>VALORES e/ou INDICADORES</t>
  </si>
  <si>
    <t>Ampliar o número de vagas na Educação Fundamental</t>
  </si>
  <si>
    <t>Aprimorar os serviços de educação ofertados pelo Município, através da rede de ensino da etapa fundamental</t>
  </si>
  <si>
    <t xml:space="preserve">número de profissionais envolvidos com atividades de formação e qualificação </t>
  </si>
  <si>
    <t>402 profissionais</t>
  </si>
  <si>
    <t>número de profissionais</t>
  </si>
  <si>
    <t>Qualificar os profissionais da  educação Infantil e Fundamental</t>
  </si>
  <si>
    <t>Profissionais da Educação</t>
  </si>
  <si>
    <t>Aprimorar os serviços de educação ofertados pelo Municípo, através das redes de ensino da etapa infantil e fundamental</t>
  </si>
  <si>
    <t>somatório das crianças atendidas em todas as creches municipais</t>
  </si>
  <si>
    <t>Número atendimentos nas EMEIS</t>
  </si>
  <si>
    <t>Ampliar o número de vagas na educação infantil</t>
  </si>
  <si>
    <t>Bebês e Crianças</t>
  </si>
  <si>
    <t>201- LAÇOS QUE EDUCAM NA EDUCAÇÃO INFANTIL</t>
  </si>
  <si>
    <t>Aprimorar os serviços de educação ofertados pelo Município, através das redes de ensino da etapa infantil</t>
  </si>
  <si>
    <t>202 - LAÇOS QUE EDUCAM NA EDUCAÇÃO FUNDAMENTAL</t>
  </si>
  <si>
    <t>206- PROGRAMA ATIVAMENTE</t>
  </si>
  <si>
    <t>205 - CULTURA DE PROSPERIDADE E ALEGRIA</t>
  </si>
  <si>
    <t>212 - ARBORIZAÇÃO URBANA</t>
  </si>
  <si>
    <t>221 - BOM PRINCÍPIO + SAÚDE MENTAL</t>
  </si>
  <si>
    <t>222- LAÇOS QUE EDUCAM</t>
  </si>
  <si>
    <t>210 - AVANTE BOM PRINCÍPIO</t>
  </si>
  <si>
    <t>Fomentar as atividades econômicas do setor primário, secundário e terciário, gerando emprego, renda e oportunidades para a comunidade</t>
  </si>
  <si>
    <t>Aumentar geração de receitas municipais</t>
  </si>
  <si>
    <t>Índice Participação dos Municípios (IPM)</t>
  </si>
  <si>
    <t>Indústria, Comércio e Prestadores de Serviços</t>
  </si>
  <si>
    <t>Aumentar em 10% o índice de ICMS</t>
  </si>
  <si>
    <t>ANEXO  II - Programas de Gestão e Finalísticos</t>
  </si>
  <si>
    <t>PROGRAMA GESTÃO</t>
  </si>
  <si>
    <t>NÚMERO DO PROGRAMA</t>
  </si>
  <si>
    <t>NOME DA AÇÃO</t>
  </si>
  <si>
    <t>MANUTENÇÃO DAS ATIVIDADES LEGISLATIVAS</t>
  </si>
  <si>
    <t>MANUTENÇÃO DO GABINETE DO PREFEITO</t>
  </si>
  <si>
    <t>MANUTENÇÃO DA SECRETARIA MUNICIPAL DE ADMINISTRAÇÃO E FINANÇAS E ASSUNTOS JURIDICOS</t>
  </si>
  <si>
    <t>MANUTENÇÃO DA SECRETARIA MUNICIPAL DE EDUCAÇÃO, CULTURA E DESPORTO</t>
  </si>
  <si>
    <t>MANUTENCAO DA SECRETARIA MUNICIPAL DA AGRICULTURA, DESENVOLVIMENTO E MEIO AMBIENTE</t>
  </si>
  <si>
    <t>MANUTENÇÃO DA SECRETARIA MUNICIPAL DA SAUDE E ASSISTENCIA SOCIAL</t>
  </si>
  <si>
    <t>MANUTENCAO DA SECRETARIA MUNICIPAL DA INFRAESTRUTURA</t>
  </si>
  <si>
    <t>MANUTENÇÃO ATIVIDADES ADMINISTRATIVAS RPPS</t>
  </si>
  <si>
    <t>BENEFICIO DE APOSENTADORIA E PENSÃO</t>
  </si>
  <si>
    <t>AMORT DIV FUNDADA</t>
  </si>
  <si>
    <t>AMORT DIV PREVIDENCIARIA</t>
  </si>
  <si>
    <t>PRECATÓRIOS JUDICIAIS</t>
  </si>
  <si>
    <t>RES CONTING LIVRE</t>
  </si>
  <si>
    <t>RES CONTING RPPS</t>
  </si>
  <si>
    <t>DESENV. E MEIO AMBIENTE</t>
  </si>
  <si>
    <t>SUBTOTAL</t>
  </si>
  <si>
    <t>total</t>
  </si>
  <si>
    <t>220- BOM PRINCÍPIO ACOLHER MAIS</t>
  </si>
  <si>
    <t>Aumentar 58 vagas</t>
  </si>
  <si>
    <t>Aumentar em 106 estudantes</t>
  </si>
  <si>
    <t>Manter o índice atual</t>
  </si>
  <si>
    <t>Aumentar em 21 jovens</t>
  </si>
  <si>
    <t>Aumentar em 15 participantes</t>
  </si>
  <si>
    <t>Aumentar em 77 praticantes</t>
  </si>
  <si>
    <t>Aumentar em 118 o número de atividades de Educação em Saúde</t>
  </si>
  <si>
    <t>Redução do quantitativo de medicamentos adquiridos anualmente</t>
  </si>
  <si>
    <t>Aumentar para 48 o número de atividades anuais</t>
  </si>
  <si>
    <t>Aumentar o número de capacitações</t>
  </si>
  <si>
    <t>Metas  de vacinas preconizadas pelo Ministerio da Saude</t>
  </si>
  <si>
    <t>cobertura vacinal</t>
  </si>
  <si>
    <t>Visitar 50% das residências mensalmente</t>
  </si>
  <si>
    <t>número de residências visitadas</t>
  </si>
  <si>
    <t>Aumentar para 3 o número de capacitações anuais</t>
  </si>
  <si>
    <t>Aumentar para 120 capacitações anuais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</si>
</sst>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color indexed="17"/>
      <name val="Helv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1">
    <xf numFmtId="0" fontId="0" fillId="0" borderId="0" xfId="0"/>
    <xf numFmtId="0" fontId="5" fillId="2" borderId="0" xfId="0" applyFont="1" applyFill="1"/>
    <xf numFmtId="38" fontId="6" fillId="2" borderId="0" xfId="0" applyNumberFormat="1" applyFont="1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8" xfId="0" applyFill="1" applyBorder="1"/>
    <xf numFmtId="0" fontId="3" fillId="2" borderId="8" xfId="0" applyFont="1" applyFill="1" applyBorder="1"/>
    <xf numFmtId="0" fontId="0" fillId="2" borderId="11" xfId="0" applyFill="1" applyBorder="1"/>
    <xf numFmtId="0" fontId="0" fillId="2" borderId="13" xfId="0" applyFill="1" applyBorder="1"/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43" fontId="0" fillId="2" borderId="1" xfId="1" applyFont="1" applyFill="1" applyBorder="1"/>
    <xf numFmtId="43" fontId="2" fillId="2" borderId="0" xfId="1" applyFont="1" applyFill="1"/>
    <xf numFmtId="0" fontId="3" fillId="2" borderId="1" xfId="0" applyFont="1" applyFill="1" applyBorder="1"/>
    <xf numFmtId="0" fontId="7" fillId="2" borderId="0" xfId="0" applyFont="1" applyFill="1" applyAlignment="1">
      <alignment wrapText="1"/>
    </xf>
    <xf numFmtId="0" fontId="0" fillId="3" borderId="0" xfId="0" applyFill="1"/>
    <xf numFmtId="43" fontId="0" fillId="2" borderId="0" xfId="1" applyFont="1" applyFill="1"/>
    <xf numFmtId="9" fontId="0" fillId="2" borderId="1" xfId="0" applyNumberForma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43" fontId="7" fillId="2" borderId="1" xfId="1" applyFont="1" applyFill="1" applyBorder="1"/>
    <xf numFmtId="0" fontId="7" fillId="2" borderId="2" xfId="0" applyFont="1" applyFill="1" applyBorder="1"/>
    <xf numFmtId="0" fontId="10" fillId="2" borderId="1" xfId="0" applyFont="1" applyFill="1" applyBorder="1"/>
    <xf numFmtId="4" fontId="8" fillId="2" borderId="1" xfId="0" applyNumberFormat="1" applyFont="1" applyFill="1" applyBorder="1"/>
    <xf numFmtId="9" fontId="0" fillId="2" borderId="1" xfId="2" applyFont="1" applyFill="1" applyBorder="1"/>
    <xf numFmtId="0" fontId="0" fillId="2" borderId="2" xfId="0" applyFill="1" applyBorder="1"/>
    <xf numFmtId="43" fontId="0" fillId="2" borderId="1" xfId="1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left" vertical="top" wrapText="1"/>
    </xf>
    <xf numFmtId="10" fontId="0" fillId="2" borderId="1" xfId="0" applyNumberFormat="1" applyFill="1" applyBorder="1"/>
    <xf numFmtId="43" fontId="0" fillId="2" borderId="1" xfId="1" applyFont="1" applyFill="1" applyBorder="1" applyAlignment="1">
      <alignment horizontal="left" vertical="top" wrapText="1"/>
    </xf>
    <xf numFmtId="10" fontId="8" fillId="2" borderId="1" xfId="0" applyNumberFormat="1" applyFont="1" applyFill="1" applyBorder="1"/>
    <xf numFmtId="10" fontId="8" fillId="2" borderId="1" xfId="1" applyNumberFormat="1" applyFont="1" applyFill="1" applyBorder="1"/>
    <xf numFmtId="0" fontId="8" fillId="2" borderId="1" xfId="0" applyFont="1" applyFill="1" applyBorder="1"/>
    <xf numFmtId="0" fontId="0" fillId="3" borderId="0" xfId="0" applyFill="1" applyAlignment="1">
      <alignment horizontal="center"/>
    </xf>
    <xf numFmtId="0" fontId="2" fillId="2" borderId="0" xfId="0" applyFont="1" applyFill="1"/>
    <xf numFmtId="3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center"/>
    </xf>
    <xf numFmtId="0" fontId="0" fillId="5" borderId="0" xfId="0" applyFill="1"/>
    <xf numFmtId="0" fontId="7" fillId="2" borderId="0" xfId="0" applyFont="1" applyFill="1"/>
    <xf numFmtId="0" fontId="4" fillId="2" borderId="6" xfId="0" applyFont="1" applyFill="1" applyBorder="1" applyAlignment="1" applyProtection="1">
      <alignment horizontal="center"/>
      <protection locked="0"/>
    </xf>
    <xf numFmtId="9" fontId="0" fillId="0" borderId="1" xfId="0" applyNumberFormat="1" applyBorder="1"/>
    <xf numFmtId="9" fontId="0" fillId="0" borderId="1" xfId="2" applyFont="1" applyFill="1" applyBorder="1"/>
    <xf numFmtId="43" fontId="0" fillId="0" borderId="1" xfId="1" applyFont="1" applyFill="1" applyBorder="1"/>
    <xf numFmtId="0" fontId="0" fillId="0" borderId="1" xfId="0" applyBorder="1" applyAlignment="1">
      <alignment horizontal="center"/>
    </xf>
    <xf numFmtId="0" fontId="3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" xfId="0" applyBorder="1"/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 applyBorder="1"/>
    <xf numFmtId="43" fontId="0" fillId="0" borderId="1" xfId="0" applyNumberFormat="1" applyBorder="1"/>
    <xf numFmtId="43" fontId="0" fillId="0" borderId="21" xfId="1" applyFont="1" applyBorder="1"/>
    <xf numFmtId="0" fontId="0" fillId="0" borderId="23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43" fontId="0" fillId="0" borderId="27" xfId="0" applyNumberFormat="1" applyBorder="1"/>
    <xf numFmtId="43" fontId="0" fillId="0" borderId="28" xfId="1" applyFont="1" applyBorder="1"/>
    <xf numFmtId="0" fontId="0" fillId="0" borderId="22" xfId="0" applyBorder="1"/>
    <xf numFmtId="0" fontId="0" fillId="0" borderId="29" xfId="0" applyBorder="1"/>
    <xf numFmtId="0" fontId="0" fillId="0" borderId="26" xfId="0" applyBorder="1" applyAlignment="1">
      <alignment wrapText="1"/>
    </xf>
    <xf numFmtId="0" fontId="0" fillId="0" borderId="30" xfId="0" applyBorder="1"/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" xfId="0" applyBorder="1" applyAlignment="1">
      <alignment wrapText="1"/>
    </xf>
    <xf numFmtId="43" fontId="0" fillId="0" borderId="1" xfId="1" applyFont="1" applyBorder="1"/>
    <xf numFmtId="0" fontId="0" fillId="0" borderId="33" xfId="0" applyBorder="1"/>
    <xf numFmtId="0" fontId="0" fillId="0" borderId="34" xfId="0" applyBorder="1" applyAlignment="1">
      <alignment wrapText="1"/>
    </xf>
    <xf numFmtId="43" fontId="0" fillId="0" borderId="34" xfId="0" applyNumberFormat="1" applyBorder="1"/>
    <xf numFmtId="43" fontId="0" fillId="0" borderId="1" xfId="1" applyFont="1" applyBorder="1" applyAlignment="1">
      <alignment horizontal="center"/>
    </xf>
    <xf numFmtId="43" fontId="0" fillId="0" borderId="21" xfId="0" applyNumberForma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4" borderId="29" xfId="0" applyFill="1" applyBorder="1"/>
    <xf numFmtId="0" fontId="0" fillId="6" borderId="0" xfId="0" applyFill="1"/>
    <xf numFmtId="0" fontId="0" fillId="6" borderId="14" xfId="0" applyFill="1" applyBorder="1" applyAlignment="1">
      <alignment horizontal="left"/>
    </xf>
    <xf numFmtId="0" fontId="0" fillId="6" borderId="29" xfId="0" applyFill="1" applyBorder="1"/>
    <xf numFmtId="0" fontId="0" fillId="7" borderId="0" xfId="0" applyFill="1"/>
    <xf numFmtId="0" fontId="0" fillId="7" borderId="14" xfId="0" applyFill="1" applyBorder="1" applyAlignment="1">
      <alignment horizontal="left"/>
    </xf>
    <xf numFmtId="0" fontId="0" fillId="7" borderId="29" xfId="0" applyFill="1" applyBorder="1"/>
    <xf numFmtId="0" fontId="3" fillId="0" borderId="0" xfId="0" applyFont="1"/>
    <xf numFmtId="0" fontId="3" fillId="0" borderId="14" xfId="0" applyFont="1" applyBorder="1" applyAlignment="1">
      <alignment horizontal="left"/>
    </xf>
    <xf numFmtId="0" fontId="3" fillId="0" borderId="29" xfId="0" applyFont="1" applyBorder="1"/>
    <xf numFmtId="43" fontId="0" fillId="0" borderId="0" xfId="0" applyNumberFormat="1"/>
    <xf numFmtId="43" fontId="0" fillId="0" borderId="0" xfId="1" applyFont="1"/>
    <xf numFmtId="43" fontId="3" fillId="8" borderId="35" xfId="1" applyFont="1" applyFill="1" applyBorder="1"/>
    <xf numFmtId="0" fontId="0" fillId="2" borderId="1" xfId="0" applyFill="1" applyBorder="1" applyAlignment="1">
      <alignment horizontal="left"/>
    </xf>
    <xf numFmtId="0" fontId="0" fillId="2" borderId="1" xfId="2" applyNumberFormat="1" applyFont="1" applyFill="1" applyBorder="1"/>
    <xf numFmtId="0" fontId="0" fillId="2" borderId="0" xfId="0" applyFill="1" applyAlignment="1">
      <alignment horizontal="center"/>
    </xf>
    <xf numFmtId="38" fontId="4" fillId="2" borderId="0" xfId="0" applyNumberFormat="1" applyFont="1" applyFill="1" applyAlignment="1" applyProtection="1">
      <alignment horizontal="center"/>
      <protection locked="0"/>
    </xf>
    <xf numFmtId="38" fontId="4" fillId="2" borderId="0" xfId="0" applyNumberFormat="1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7" fillId="2" borderId="1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4" fontId="0" fillId="2" borderId="1" xfId="1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7" fillId="2" borderId="1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9" fillId="2" borderId="8" xfId="0" applyNumberFormat="1" applyFont="1" applyFill="1" applyBorder="1" applyAlignment="1">
      <alignment horizontal="left"/>
    </xf>
    <xf numFmtId="14" fontId="9" fillId="2" borderId="9" xfId="0" applyNumberFormat="1" applyFont="1" applyFill="1" applyBorder="1" applyAlignment="1">
      <alignment horizontal="left"/>
    </xf>
    <xf numFmtId="14" fontId="9" fillId="2" borderId="10" xfId="0" applyNumberFormat="1" applyFont="1" applyFill="1" applyBorder="1" applyAlignment="1">
      <alignment horizontal="left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3" fontId="9" fillId="2" borderId="8" xfId="0" applyNumberFormat="1" applyFont="1" applyFill="1" applyBorder="1" applyAlignment="1">
      <alignment horizontal="left"/>
    </xf>
    <xf numFmtId="3" fontId="9" fillId="2" borderId="9" xfId="0" applyNumberFormat="1" applyFont="1" applyFill="1" applyBorder="1" applyAlignment="1">
      <alignment horizontal="left"/>
    </xf>
    <xf numFmtId="3" fontId="9" fillId="2" borderId="10" xfId="0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9" fontId="0" fillId="2" borderId="8" xfId="0" applyNumberFormat="1" applyFill="1" applyBorder="1" applyAlignment="1">
      <alignment horizontal="left"/>
    </xf>
    <xf numFmtId="14" fontId="0" fillId="2" borderId="8" xfId="0" applyNumberFormat="1" applyFill="1" applyBorder="1" applyAlignment="1">
      <alignment horizontal="left"/>
    </xf>
    <xf numFmtId="14" fontId="0" fillId="2" borderId="8" xfId="0" applyNumberFormat="1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5" xfId="0" applyFill="1" applyBorder="1" applyAlignment="1">
      <alignment horizontal="left" wrapText="1"/>
    </xf>
    <xf numFmtId="0" fontId="0" fillId="2" borderId="16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5" xfId="0" applyFill="1" applyBorder="1" applyAlignment="1">
      <alignment horizontal="left"/>
    </xf>
    <xf numFmtId="3" fontId="8" fillId="2" borderId="8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3" fontId="0" fillId="2" borderId="8" xfId="0" applyNumberForma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B12" sqref="B12"/>
    </sheetView>
  </sheetViews>
  <sheetFormatPr defaultRowHeight="15" x14ac:dyDescent="0.25"/>
  <cols>
    <col min="1" max="1" width="31.28515625" style="4" customWidth="1"/>
    <col min="2" max="2" width="52.42578125" style="4" customWidth="1"/>
    <col min="3" max="7" width="13.28515625" style="4" bestFit="1" customWidth="1"/>
    <col min="8" max="8" width="10.5703125" style="4" bestFit="1" customWidth="1"/>
    <col min="9" max="16384" width="9.140625" style="4"/>
  </cols>
  <sheetData>
    <row r="1" spans="1:9" s="2" customFormat="1" ht="18.75" x14ac:dyDescent="0.3">
      <c r="A1" s="96" t="s">
        <v>0</v>
      </c>
      <c r="B1" s="96"/>
      <c r="C1" s="96"/>
      <c r="D1" s="96"/>
      <c r="E1" s="96"/>
      <c r="F1" s="96"/>
      <c r="G1" s="96"/>
      <c r="H1" s="1"/>
      <c r="I1" s="1"/>
    </row>
    <row r="2" spans="1:9" s="2" customFormat="1" ht="18.75" x14ac:dyDescent="0.3">
      <c r="A2" s="97" t="s">
        <v>1</v>
      </c>
      <c r="B2" s="97"/>
      <c r="C2" s="97"/>
      <c r="D2" s="97"/>
      <c r="E2" s="97"/>
      <c r="F2" s="97"/>
      <c r="G2" s="97"/>
      <c r="H2" s="1"/>
      <c r="I2" s="1"/>
    </row>
    <row r="3" spans="1:9" s="2" customFormat="1" ht="18.75" x14ac:dyDescent="0.3">
      <c r="A3" s="98" t="s">
        <v>167</v>
      </c>
      <c r="B3" s="98"/>
      <c r="C3" s="98"/>
      <c r="D3" s="98"/>
      <c r="E3" s="98"/>
      <c r="F3" s="98"/>
      <c r="G3" s="98"/>
      <c r="H3" s="1"/>
      <c r="I3" s="1"/>
    </row>
    <row r="4" spans="1:9" s="2" customFormat="1" ht="19.5" thickBot="1" x14ac:dyDescent="0.35">
      <c r="A4" s="3"/>
      <c r="B4" s="3"/>
      <c r="C4" s="3"/>
      <c r="D4" s="3"/>
      <c r="E4" s="3"/>
      <c r="F4" s="3"/>
      <c r="G4" s="3"/>
      <c r="H4" s="1"/>
      <c r="I4" s="1"/>
    </row>
    <row r="5" spans="1:9" customFormat="1" x14ac:dyDescent="0.25">
      <c r="A5" s="47" t="s">
        <v>168</v>
      </c>
      <c r="B5" s="48"/>
      <c r="C5" s="48"/>
      <c r="D5" s="48"/>
      <c r="E5" s="48"/>
      <c r="F5" s="48"/>
      <c r="G5" s="49"/>
    </row>
    <row r="6" spans="1:9" customFormat="1" ht="15.75" thickBot="1" x14ac:dyDescent="0.3">
      <c r="A6" s="57" t="s">
        <v>169</v>
      </c>
      <c r="B6" s="51" t="s">
        <v>170</v>
      </c>
      <c r="C6" s="46">
        <v>2026</v>
      </c>
      <c r="D6" s="46">
        <v>2027</v>
      </c>
      <c r="E6" s="46">
        <v>2028</v>
      </c>
      <c r="F6" s="46">
        <v>2029</v>
      </c>
      <c r="G6" s="52" t="s">
        <v>14</v>
      </c>
      <c r="H6" s="53"/>
      <c r="I6" s="53"/>
    </row>
    <row r="7" spans="1:9" customFormat="1" ht="15.75" thickBot="1" x14ac:dyDescent="0.3">
      <c r="A7" s="65">
        <v>1</v>
      </c>
      <c r="B7" s="62" t="s">
        <v>171</v>
      </c>
      <c r="C7" s="55">
        <v>1704000</v>
      </c>
      <c r="D7" s="55">
        <v>1800000</v>
      </c>
      <c r="E7" s="55">
        <v>1896000</v>
      </c>
      <c r="F7" s="55">
        <v>2000000</v>
      </c>
      <c r="G7" s="56">
        <f>SUM(C7:F7)</f>
        <v>7400000</v>
      </c>
      <c r="H7" s="54"/>
      <c r="I7" s="54"/>
    </row>
    <row r="8" spans="1:9" s="2" customFormat="1" ht="18.75" x14ac:dyDescent="0.3">
      <c r="A8" s="3"/>
      <c r="B8" s="3"/>
      <c r="C8" s="3"/>
      <c r="D8" s="3"/>
      <c r="E8" s="3"/>
      <c r="F8" s="3"/>
      <c r="G8" s="3"/>
      <c r="H8" s="1"/>
      <c r="I8" s="1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G7" sqref="G7"/>
    </sheetView>
  </sheetViews>
  <sheetFormatPr defaultRowHeight="15" x14ac:dyDescent="0.25"/>
  <cols>
    <col min="1" max="1" width="31.28515625" style="4" customWidth="1"/>
    <col min="2" max="2" width="52.42578125" style="4" customWidth="1"/>
    <col min="3" max="7" width="13.28515625" style="4" bestFit="1" customWidth="1"/>
    <col min="8" max="8" width="10.5703125" style="4" bestFit="1" customWidth="1"/>
    <col min="9" max="16384" width="9.140625" style="4"/>
  </cols>
  <sheetData>
    <row r="1" spans="1:9" s="2" customFormat="1" ht="18.75" x14ac:dyDescent="0.3">
      <c r="A1" s="96" t="s">
        <v>0</v>
      </c>
      <c r="B1" s="96"/>
      <c r="C1" s="96"/>
      <c r="D1" s="96"/>
      <c r="E1" s="96"/>
      <c r="F1" s="96"/>
      <c r="G1" s="96"/>
      <c r="H1" s="1"/>
      <c r="I1" s="1"/>
    </row>
    <row r="2" spans="1:9" s="2" customFormat="1" ht="18.75" x14ac:dyDescent="0.3">
      <c r="A2" s="97" t="s">
        <v>1</v>
      </c>
      <c r="B2" s="97"/>
      <c r="C2" s="97"/>
      <c r="D2" s="97"/>
      <c r="E2" s="97"/>
      <c r="F2" s="97"/>
      <c r="G2" s="97"/>
      <c r="H2" s="1"/>
      <c r="I2" s="1"/>
    </row>
    <row r="3" spans="1:9" s="2" customFormat="1" ht="18.75" x14ac:dyDescent="0.3">
      <c r="A3" s="98" t="s">
        <v>167</v>
      </c>
      <c r="B3" s="98"/>
      <c r="C3" s="98"/>
      <c r="D3" s="98"/>
      <c r="E3" s="98"/>
      <c r="F3" s="98"/>
      <c r="G3" s="98"/>
      <c r="H3" s="1"/>
      <c r="I3" s="1"/>
    </row>
    <row r="4" spans="1:9" s="2" customFormat="1" ht="19.5" thickBot="1" x14ac:dyDescent="0.35">
      <c r="A4" s="3"/>
      <c r="B4" s="3"/>
      <c r="C4" s="3"/>
      <c r="D4" s="3"/>
      <c r="E4" s="3"/>
      <c r="F4" s="3"/>
      <c r="G4" s="3"/>
      <c r="H4" s="1"/>
      <c r="I4" s="1"/>
    </row>
    <row r="5" spans="1:9" customFormat="1" x14ac:dyDescent="0.25">
      <c r="A5" s="47" t="s">
        <v>168</v>
      </c>
      <c r="B5" s="48"/>
      <c r="C5" s="48"/>
      <c r="D5" s="48"/>
      <c r="E5" s="48"/>
      <c r="F5" s="48"/>
      <c r="G5" s="49"/>
    </row>
    <row r="6" spans="1:9" customFormat="1" ht="15.75" thickBot="1" x14ac:dyDescent="0.3">
      <c r="A6" s="57" t="s">
        <v>169</v>
      </c>
      <c r="B6" s="58" t="s">
        <v>170</v>
      </c>
      <c r="C6" s="59">
        <v>2026</v>
      </c>
      <c r="D6" s="59">
        <v>2027</v>
      </c>
      <c r="E6" s="59">
        <v>2028</v>
      </c>
      <c r="F6" s="59">
        <v>2029</v>
      </c>
      <c r="G6" s="60" t="s">
        <v>14</v>
      </c>
      <c r="H6" s="53"/>
      <c r="I6" s="53"/>
    </row>
    <row r="7" spans="1:9" customFormat="1" ht="15.75" thickBot="1" x14ac:dyDescent="0.3">
      <c r="A7" s="65">
        <v>2</v>
      </c>
      <c r="B7" s="65" t="s">
        <v>172</v>
      </c>
      <c r="C7" s="63">
        <v>1546000</v>
      </c>
      <c r="D7" s="63">
        <v>1607000</v>
      </c>
      <c r="E7" s="63">
        <v>1668000</v>
      </c>
      <c r="F7" s="63">
        <v>1731000</v>
      </c>
      <c r="G7" s="64">
        <f>SUM(C7:F7)</f>
        <v>6552000</v>
      </c>
      <c r="H7" s="54"/>
      <c r="I7" s="54"/>
    </row>
    <row r="8" spans="1:9" s="2" customFormat="1" ht="18.75" x14ac:dyDescent="0.3">
      <c r="A8" s="3"/>
      <c r="B8" s="3"/>
      <c r="C8" s="3"/>
      <c r="D8" s="3"/>
      <c r="E8" s="3"/>
      <c r="F8" s="3"/>
      <c r="G8" s="3"/>
      <c r="H8" s="1"/>
      <c r="I8" s="1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J15" sqref="J15"/>
    </sheetView>
  </sheetViews>
  <sheetFormatPr defaultRowHeight="15" x14ac:dyDescent="0.25"/>
  <cols>
    <col min="1" max="1" width="31.28515625" style="4" customWidth="1"/>
    <col min="2" max="2" width="52.42578125" style="4" customWidth="1"/>
    <col min="3" max="7" width="14.28515625" style="4" bestFit="1" customWidth="1"/>
    <col min="8" max="8" width="10.5703125" style="4" bestFit="1" customWidth="1"/>
    <col min="9" max="16384" width="9.140625" style="4"/>
  </cols>
  <sheetData>
    <row r="1" spans="1:9" s="2" customFormat="1" ht="18.75" x14ac:dyDescent="0.3">
      <c r="A1" s="96" t="s">
        <v>0</v>
      </c>
      <c r="B1" s="96"/>
      <c r="C1" s="96"/>
      <c r="D1" s="96"/>
      <c r="E1" s="96"/>
      <c r="F1" s="96"/>
      <c r="G1" s="96"/>
      <c r="H1" s="1"/>
      <c r="I1" s="1"/>
    </row>
    <row r="2" spans="1:9" s="2" customFormat="1" ht="18.75" x14ac:dyDescent="0.3">
      <c r="A2" s="97" t="s">
        <v>1</v>
      </c>
      <c r="B2" s="97"/>
      <c r="C2" s="97"/>
      <c r="D2" s="97"/>
      <c r="E2" s="97"/>
      <c r="F2" s="97"/>
      <c r="G2" s="97"/>
      <c r="H2" s="1"/>
      <c r="I2" s="1"/>
    </row>
    <row r="3" spans="1:9" s="2" customFormat="1" ht="18.75" x14ac:dyDescent="0.3">
      <c r="A3" s="98" t="s">
        <v>167</v>
      </c>
      <c r="B3" s="98"/>
      <c r="C3" s="98"/>
      <c r="D3" s="98"/>
      <c r="E3" s="98"/>
      <c r="F3" s="98"/>
      <c r="G3" s="98"/>
      <c r="H3" s="1"/>
      <c r="I3" s="1"/>
    </row>
    <row r="4" spans="1:9" s="2" customFormat="1" ht="19.5" thickBot="1" x14ac:dyDescent="0.35">
      <c r="A4" s="3"/>
      <c r="B4" s="3"/>
      <c r="C4" s="3"/>
      <c r="D4" s="3"/>
      <c r="E4" s="3"/>
      <c r="F4" s="3"/>
      <c r="G4" s="3"/>
      <c r="H4" s="1"/>
      <c r="I4" s="1"/>
    </row>
    <row r="5" spans="1:9" customFormat="1" x14ac:dyDescent="0.25">
      <c r="A5" s="47" t="s">
        <v>168</v>
      </c>
      <c r="B5" s="48"/>
      <c r="C5" s="48"/>
      <c r="D5" s="48"/>
      <c r="E5" s="48"/>
      <c r="F5" s="48"/>
      <c r="G5" s="49"/>
    </row>
    <row r="6" spans="1:9" customFormat="1" ht="15.75" thickBot="1" x14ac:dyDescent="0.3">
      <c r="A6" s="57" t="s">
        <v>169</v>
      </c>
      <c r="B6" s="58" t="s">
        <v>170</v>
      </c>
      <c r="C6" s="59">
        <v>2026</v>
      </c>
      <c r="D6" s="59">
        <v>2027</v>
      </c>
      <c r="E6" s="59">
        <v>2028</v>
      </c>
      <c r="F6" s="59">
        <v>2029</v>
      </c>
      <c r="G6" s="60" t="s">
        <v>14</v>
      </c>
      <c r="H6" s="53"/>
      <c r="I6" s="53"/>
    </row>
    <row r="7" spans="1:9" customFormat="1" ht="30.75" thickBot="1" x14ac:dyDescent="0.3">
      <c r="A7" s="61">
        <v>3</v>
      </c>
      <c r="B7" s="67" t="s">
        <v>173</v>
      </c>
      <c r="C7" s="63">
        <v>5168000</v>
      </c>
      <c r="D7" s="63">
        <v>5372000</v>
      </c>
      <c r="E7" s="63">
        <v>5577000</v>
      </c>
      <c r="F7" s="63">
        <v>5787000</v>
      </c>
      <c r="G7" s="64">
        <f>SUM(C7:F7)</f>
        <v>21904000</v>
      </c>
      <c r="H7" s="54"/>
      <c r="I7" s="54"/>
    </row>
    <row r="8" spans="1:9" s="2" customFormat="1" ht="19.5" thickBot="1" x14ac:dyDescent="0.35">
      <c r="A8" s="3"/>
      <c r="B8" s="3"/>
      <c r="C8" s="3"/>
      <c r="D8" s="3"/>
      <c r="E8" s="3"/>
      <c r="F8" s="3"/>
      <c r="G8" s="3"/>
      <c r="H8" s="1"/>
      <c r="I8" s="1"/>
    </row>
    <row r="9" spans="1:9" customFormat="1" x14ac:dyDescent="0.25">
      <c r="A9" s="47" t="s">
        <v>168</v>
      </c>
      <c r="B9" s="48"/>
      <c r="C9" s="48"/>
      <c r="D9" s="48"/>
      <c r="E9" s="48"/>
      <c r="F9" s="48"/>
      <c r="G9" s="49"/>
    </row>
    <row r="10" spans="1:9" customFormat="1" ht="15.75" thickBot="1" x14ac:dyDescent="0.3">
      <c r="A10" s="57" t="s">
        <v>169</v>
      </c>
      <c r="B10" s="58" t="s">
        <v>170</v>
      </c>
      <c r="C10" s="59">
        <v>2026</v>
      </c>
      <c r="D10" s="59">
        <v>2027</v>
      </c>
      <c r="E10" s="59">
        <v>2028</v>
      </c>
      <c r="F10" s="59">
        <v>2029</v>
      </c>
      <c r="G10" s="60" t="s">
        <v>14</v>
      </c>
      <c r="H10" s="53"/>
      <c r="I10" s="53"/>
    </row>
    <row r="11" spans="1:9" customFormat="1" ht="15.75" thickBot="1" x14ac:dyDescent="0.3">
      <c r="A11" s="61">
        <v>9</v>
      </c>
      <c r="B11" s="67" t="s">
        <v>178</v>
      </c>
      <c r="C11" s="63">
        <v>250000</v>
      </c>
      <c r="D11" s="63">
        <v>250000</v>
      </c>
      <c r="E11" s="63">
        <v>250000</v>
      </c>
      <c r="F11" s="63">
        <v>250000</v>
      </c>
      <c r="G11" s="64">
        <f>SUM(C11:F11)</f>
        <v>1000000</v>
      </c>
      <c r="H11" s="54"/>
      <c r="I11" s="54"/>
    </row>
    <row r="12" spans="1:9" s="2" customFormat="1" ht="19.5" thickBot="1" x14ac:dyDescent="0.35">
      <c r="A12" s="3"/>
      <c r="B12" s="3"/>
      <c r="C12" s="3"/>
      <c r="D12" s="3"/>
      <c r="E12" s="3"/>
      <c r="F12" s="3"/>
      <c r="G12" s="3"/>
      <c r="H12" s="1"/>
      <c r="I12" s="1"/>
    </row>
    <row r="13" spans="1:9" customFormat="1" ht="15.75" thickBot="1" x14ac:dyDescent="0.3">
      <c r="A13" s="47" t="s">
        <v>168</v>
      </c>
      <c r="B13" s="48"/>
      <c r="C13" s="48"/>
      <c r="D13" s="48"/>
      <c r="E13" s="48"/>
      <c r="F13" s="48"/>
      <c r="G13" s="49"/>
    </row>
    <row r="14" spans="1:9" customFormat="1" x14ac:dyDescent="0.25">
      <c r="A14" s="68" t="s">
        <v>169</v>
      </c>
      <c r="B14" s="69" t="s">
        <v>170</v>
      </c>
      <c r="C14" s="70">
        <v>2026</v>
      </c>
      <c r="D14" s="70">
        <v>2027</v>
      </c>
      <c r="E14" s="70">
        <v>2028</v>
      </c>
      <c r="F14" s="70">
        <v>2029</v>
      </c>
      <c r="G14" s="71" t="s">
        <v>14</v>
      </c>
      <c r="H14" s="53"/>
      <c r="I14" s="53"/>
    </row>
    <row r="15" spans="1:9" customFormat="1" x14ac:dyDescent="0.25">
      <c r="A15" s="50">
        <v>0</v>
      </c>
      <c r="B15" s="51" t="s">
        <v>179</v>
      </c>
      <c r="C15" s="77">
        <v>11500000</v>
      </c>
      <c r="D15" s="77">
        <v>12000000</v>
      </c>
      <c r="E15" s="77">
        <v>12500000</v>
      </c>
      <c r="F15" s="77">
        <v>13000000</v>
      </c>
      <c r="G15" s="78">
        <f>SUM(C15:F15)</f>
        <v>49000000</v>
      </c>
      <c r="H15" s="53"/>
      <c r="I15" s="53"/>
    </row>
    <row r="16" spans="1:9" customFormat="1" x14ac:dyDescent="0.25">
      <c r="A16" s="50">
        <v>0</v>
      </c>
      <c r="B16" s="51" t="s">
        <v>180</v>
      </c>
      <c r="C16" s="77">
        <v>12070000</v>
      </c>
      <c r="D16" s="77">
        <v>12547000</v>
      </c>
      <c r="E16" s="77">
        <v>13025000</v>
      </c>
      <c r="F16" s="77">
        <v>13515000</v>
      </c>
      <c r="G16" s="78">
        <f t="shared" ref="G16:G20" si="0">SUM(C16:F16)</f>
        <v>51157000</v>
      </c>
      <c r="H16" s="53"/>
      <c r="I16" s="53"/>
    </row>
    <row r="17" spans="1:9" customFormat="1" x14ac:dyDescent="0.25">
      <c r="A17" s="50">
        <v>0</v>
      </c>
      <c r="B17" s="51" t="s">
        <v>181</v>
      </c>
      <c r="C17" s="77">
        <v>587000</v>
      </c>
      <c r="D17" s="77">
        <v>610000</v>
      </c>
      <c r="E17" s="77">
        <v>633000</v>
      </c>
      <c r="F17" s="77">
        <v>657000</v>
      </c>
      <c r="G17" s="78">
        <f t="shared" si="0"/>
        <v>2487000</v>
      </c>
      <c r="H17" s="53"/>
      <c r="I17" s="53"/>
    </row>
    <row r="18" spans="1:9" customFormat="1" x14ac:dyDescent="0.25">
      <c r="A18" s="50">
        <v>0</v>
      </c>
      <c r="B18" s="72" t="s">
        <v>182</v>
      </c>
      <c r="C18" s="73">
        <v>100000</v>
      </c>
      <c r="D18" s="73">
        <v>104000</v>
      </c>
      <c r="E18" s="73">
        <v>108000</v>
      </c>
      <c r="F18" s="73">
        <v>112000</v>
      </c>
      <c r="G18" s="78">
        <f t="shared" si="0"/>
        <v>424000</v>
      </c>
      <c r="H18" s="54"/>
      <c r="I18" s="54"/>
    </row>
    <row r="19" spans="1:9" customFormat="1" x14ac:dyDescent="0.25">
      <c r="A19" s="50">
        <v>9999</v>
      </c>
      <c r="B19" s="72" t="s">
        <v>183</v>
      </c>
      <c r="C19" s="55">
        <v>1500000</v>
      </c>
      <c r="D19" s="55">
        <v>1500000</v>
      </c>
      <c r="E19" s="55">
        <v>1500000</v>
      </c>
      <c r="F19" s="55">
        <v>1500000</v>
      </c>
      <c r="G19" s="78">
        <f t="shared" si="0"/>
        <v>6000000</v>
      </c>
      <c r="H19" s="54"/>
      <c r="I19" s="54"/>
    </row>
    <row r="20" spans="1:9" customFormat="1" ht="15.75" thickBot="1" x14ac:dyDescent="0.3">
      <c r="A20" s="74">
        <v>9999</v>
      </c>
      <c r="B20" s="75" t="s">
        <v>184</v>
      </c>
      <c r="C20" s="76">
        <v>4250000</v>
      </c>
      <c r="D20" s="76">
        <v>4250000</v>
      </c>
      <c r="E20" s="76">
        <v>4250000</v>
      </c>
      <c r="F20" s="76">
        <v>4250000</v>
      </c>
      <c r="G20" s="78">
        <f t="shared" si="0"/>
        <v>17000000</v>
      </c>
      <c r="H20" s="54"/>
      <c r="I20" s="54"/>
    </row>
    <row r="21" spans="1:9" s="2" customFormat="1" ht="18.75" x14ac:dyDescent="0.3">
      <c r="A21" s="3"/>
      <c r="B21" s="3"/>
      <c r="C21" s="3"/>
      <c r="D21" s="3"/>
      <c r="E21" s="3"/>
      <c r="F21" s="3"/>
      <c r="G21" s="3"/>
      <c r="H21" s="1"/>
      <c r="I21" s="1"/>
    </row>
    <row r="22" spans="1:9" x14ac:dyDescent="0.25">
      <c r="A22" s="128" t="s">
        <v>2</v>
      </c>
      <c r="B22" s="129" t="s">
        <v>3</v>
      </c>
      <c r="C22" s="130"/>
      <c r="D22" s="130"/>
      <c r="E22" s="130"/>
      <c r="F22" s="130"/>
      <c r="G22" s="131"/>
    </row>
    <row r="23" spans="1:9" x14ac:dyDescent="0.25">
      <c r="A23" s="128"/>
      <c r="B23" s="132"/>
      <c r="C23" s="133"/>
      <c r="D23" s="133"/>
      <c r="E23" s="133"/>
      <c r="F23" s="133"/>
      <c r="G23" s="134"/>
    </row>
    <row r="24" spans="1:9" ht="15.75" x14ac:dyDescent="0.25">
      <c r="A24" s="5" t="s">
        <v>4</v>
      </c>
      <c r="B24" s="125" t="s">
        <v>5</v>
      </c>
      <c r="C24" s="126"/>
      <c r="D24" s="126"/>
      <c r="E24" s="126"/>
      <c r="F24" s="126"/>
      <c r="G24" s="127"/>
    </row>
    <row r="25" spans="1:9" ht="18" customHeight="1" x14ac:dyDescent="0.25">
      <c r="A25" s="6" t="s">
        <v>6</v>
      </c>
      <c r="B25" s="117" t="s">
        <v>7</v>
      </c>
      <c r="C25" s="117"/>
      <c r="D25" s="117"/>
      <c r="E25" s="117"/>
      <c r="F25" s="117"/>
      <c r="G25" s="117"/>
    </row>
    <row r="26" spans="1:9" ht="15.75" x14ac:dyDescent="0.25">
      <c r="A26" s="7" t="s">
        <v>8</v>
      </c>
      <c r="B26" s="118" t="s">
        <v>26</v>
      </c>
      <c r="C26" s="118"/>
      <c r="D26" s="118"/>
      <c r="E26" s="118"/>
      <c r="F26" s="118"/>
      <c r="G26" s="118"/>
    </row>
    <row r="27" spans="1:9" ht="18" customHeight="1" x14ac:dyDescent="0.25">
      <c r="A27" s="5" t="s">
        <v>9</v>
      </c>
      <c r="B27" s="119" t="s">
        <v>10</v>
      </c>
      <c r="C27" s="120"/>
      <c r="D27" s="120"/>
      <c r="E27" s="120"/>
      <c r="F27" s="120"/>
      <c r="G27" s="121"/>
    </row>
    <row r="28" spans="1:9" ht="30.75" customHeight="1" x14ac:dyDescent="0.25">
      <c r="A28" s="8" t="s">
        <v>11</v>
      </c>
      <c r="B28" s="122" t="s">
        <v>12</v>
      </c>
      <c r="C28" s="123"/>
      <c r="D28" s="123"/>
      <c r="E28" s="123"/>
      <c r="F28" s="123"/>
      <c r="G28" s="124"/>
    </row>
    <row r="29" spans="1:9" ht="19.5" customHeight="1" x14ac:dyDescent="0.25">
      <c r="A29" s="100"/>
      <c r="B29" s="101"/>
      <c r="C29" s="99" t="s">
        <v>13</v>
      </c>
      <c r="D29" s="99"/>
      <c r="E29" s="99"/>
      <c r="F29" s="99"/>
      <c r="G29" s="99"/>
    </row>
    <row r="30" spans="1:9" ht="18" customHeight="1" x14ac:dyDescent="0.25">
      <c r="A30" s="102"/>
      <c r="B30" s="103"/>
      <c r="C30" s="5">
        <v>2026</v>
      </c>
      <c r="D30" s="5">
        <v>2027</v>
      </c>
      <c r="E30" s="5">
        <v>2028</v>
      </c>
      <c r="F30" s="5">
        <v>2029</v>
      </c>
      <c r="G30" s="5" t="s">
        <v>14</v>
      </c>
    </row>
    <row r="31" spans="1:9" ht="15.75" x14ac:dyDescent="0.25">
      <c r="A31" s="9"/>
      <c r="B31" s="10"/>
      <c r="C31" s="5"/>
      <c r="D31" s="5"/>
      <c r="E31" s="5"/>
      <c r="F31" s="5"/>
      <c r="G31" s="5"/>
    </row>
    <row r="32" spans="1:9" ht="31.5" x14ac:dyDescent="0.25">
      <c r="A32" s="5" t="s">
        <v>15</v>
      </c>
      <c r="B32" s="11" t="s">
        <v>29</v>
      </c>
      <c r="C32" s="12">
        <v>66000</v>
      </c>
      <c r="D32" s="12">
        <v>69000</v>
      </c>
      <c r="E32" s="12">
        <v>71000</v>
      </c>
      <c r="F32" s="12">
        <v>74000</v>
      </c>
      <c r="G32" s="12">
        <f>SUM(C32:F32)</f>
        <v>280000</v>
      </c>
      <c r="H32" s="13"/>
    </row>
    <row r="33" spans="1:7" ht="18" customHeight="1" x14ac:dyDescent="0.25">
      <c r="A33" s="5" t="s">
        <v>16</v>
      </c>
      <c r="B33" s="5" t="s">
        <v>27</v>
      </c>
      <c r="C33" s="5"/>
      <c r="D33" s="5"/>
      <c r="E33" s="5"/>
      <c r="F33" s="5"/>
      <c r="G33" s="5"/>
    </row>
    <row r="34" spans="1:7" ht="18" customHeight="1" x14ac:dyDescent="0.25">
      <c r="A34" s="5" t="s">
        <v>17</v>
      </c>
      <c r="B34" s="5" t="s">
        <v>28</v>
      </c>
      <c r="C34" s="5">
        <v>2</v>
      </c>
      <c r="D34" s="5">
        <v>2</v>
      </c>
      <c r="E34" s="5">
        <v>2</v>
      </c>
      <c r="F34" s="5">
        <v>2</v>
      </c>
      <c r="G34" s="5">
        <v>8</v>
      </c>
    </row>
    <row r="35" spans="1:7" x14ac:dyDescent="0.25">
      <c r="A35" s="5" t="s">
        <v>18</v>
      </c>
      <c r="B35" s="99" t="s">
        <v>19</v>
      </c>
      <c r="C35" s="99"/>
      <c r="D35" s="99"/>
      <c r="E35" s="99"/>
      <c r="F35" s="99"/>
      <c r="G35" s="99"/>
    </row>
    <row r="36" spans="1:7" x14ac:dyDescent="0.25">
      <c r="A36" s="5" t="s">
        <v>20</v>
      </c>
      <c r="B36" s="104">
        <v>45838</v>
      </c>
      <c r="C36" s="99"/>
      <c r="D36" s="99"/>
      <c r="E36" s="99"/>
      <c r="F36" s="99"/>
      <c r="G36" s="99"/>
    </row>
    <row r="37" spans="1:7" x14ac:dyDescent="0.25">
      <c r="A37" s="5" t="s">
        <v>21</v>
      </c>
      <c r="B37" s="99" t="s">
        <v>30</v>
      </c>
      <c r="C37" s="99"/>
      <c r="D37" s="99"/>
      <c r="E37" s="99"/>
      <c r="F37" s="99"/>
      <c r="G37" s="99"/>
    </row>
    <row r="38" spans="1:7" x14ac:dyDescent="0.25">
      <c r="A38" s="5" t="s">
        <v>22</v>
      </c>
      <c r="B38" s="99" t="s">
        <v>31</v>
      </c>
      <c r="C38" s="99"/>
      <c r="D38" s="99"/>
      <c r="E38" s="99"/>
      <c r="F38" s="99"/>
      <c r="G38" s="99"/>
    </row>
    <row r="39" spans="1:7" x14ac:dyDescent="0.25">
      <c r="A39" s="16"/>
      <c r="B39" s="16"/>
      <c r="C39" s="16"/>
      <c r="D39" s="16"/>
      <c r="E39" s="16"/>
      <c r="F39" s="16"/>
      <c r="G39" s="16"/>
    </row>
    <row r="40" spans="1:7" ht="15.75" x14ac:dyDescent="0.25">
      <c r="A40" s="5" t="s">
        <v>4</v>
      </c>
      <c r="B40" s="105" t="s">
        <v>5</v>
      </c>
      <c r="C40" s="106"/>
      <c r="D40" s="106"/>
      <c r="E40" s="106"/>
      <c r="F40" s="106"/>
      <c r="G40" s="107"/>
    </row>
    <row r="41" spans="1:7" x14ac:dyDescent="0.25">
      <c r="A41" s="5" t="s">
        <v>6</v>
      </c>
      <c r="B41" s="108" t="s">
        <v>23</v>
      </c>
      <c r="C41" s="109"/>
      <c r="D41" s="109"/>
      <c r="E41" s="109"/>
      <c r="F41" s="109"/>
      <c r="G41" s="110"/>
    </row>
    <row r="42" spans="1:7" ht="15.75" x14ac:dyDescent="0.25">
      <c r="A42" s="14" t="s">
        <v>8</v>
      </c>
      <c r="B42" s="111" t="s">
        <v>32</v>
      </c>
      <c r="C42" s="112"/>
      <c r="D42" s="112"/>
      <c r="E42" s="112"/>
      <c r="F42" s="112"/>
      <c r="G42" s="113"/>
    </row>
    <row r="43" spans="1:7" x14ac:dyDescent="0.25">
      <c r="A43" s="5" t="s">
        <v>9</v>
      </c>
      <c r="B43" s="114" t="s">
        <v>10</v>
      </c>
      <c r="C43" s="115"/>
      <c r="D43" s="115"/>
      <c r="E43" s="115"/>
      <c r="F43" s="115"/>
      <c r="G43" s="116"/>
    </row>
    <row r="44" spans="1:7" ht="15.75" x14ac:dyDescent="0.25">
      <c r="A44" s="8" t="s">
        <v>11</v>
      </c>
      <c r="B44" s="105" t="s">
        <v>24</v>
      </c>
      <c r="C44" s="106"/>
      <c r="D44" s="106"/>
      <c r="E44" s="106"/>
      <c r="F44" s="106"/>
      <c r="G44" s="107"/>
    </row>
    <row r="45" spans="1:7" x14ac:dyDescent="0.25">
      <c r="A45" s="100"/>
      <c r="B45" s="101"/>
      <c r="C45" s="99" t="s">
        <v>13</v>
      </c>
      <c r="D45" s="99"/>
      <c r="E45" s="99"/>
      <c r="F45" s="99"/>
      <c r="G45" s="99"/>
    </row>
    <row r="46" spans="1:7" ht="15.75" x14ac:dyDescent="0.25">
      <c r="A46" s="102"/>
      <c r="B46" s="103"/>
      <c r="C46" s="20">
        <v>2026</v>
      </c>
      <c r="D46" s="20">
        <v>2027</v>
      </c>
      <c r="E46" s="20">
        <v>2028</v>
      </c>
      <c r="F46" s="20">
        <v>2029</v>
      </c>
      <c r="G46" s="5" t="s">
        <v>14</v>
      </c>
    </row>
    <row r="47" spans="1:7" ht="15.75" x14ac:dyDescent="0.25">
      <c r="A47" s="5" t="s">
        <v>25</v>
      </c>
      <c r="B47" s="15"/>
      <c r="C47" s="12">
        <v>428000</v>
      </c>
      <c r="D47" s="12">
        <v>445000</v>
      </c>
      <c r="E47" s="12">
        <v>462000</v>
      </c>
      <c r="F47" s="12">
        <v>479000</v>
      </c>
      <c r="G47" s="12">
        <f>SUM(C47:F47)</f>
        <v>1814000</v>
      </c>
    </row>
    <row r="48" spans="1:7" x14ac:dyDescent="0.25">
      <c r="A48" s="5" t="s">
        <v>16</v>
      </c>
      <c r="B48" s="5" t="s">
        <v>33</v>
      </c>
      <c r="C48" s="5"/>
      <c r="D48" s="5"/>
      <c r="E48" s="5"/>
      <c r="F48" s="5"/>
      <c r="G48" s="5"/>
    </row>
    <row r="49" spans="1:7" x14ac:dyDescent="0.25">
      <c r="A49" s="5" t="s">
        <v>17</v>
      </c>
      <c r="B49" s="5" t="s">
        <v>34</v>
      </c>
      <c r="C49" s="5">
        <v>5</v>
      </c>
      <c r="D49" s="5">
        <v>5</v>
      </c>
      <c r="E49" s="5">
        <v>5</v>
      </c>
      <c r="F49" s="5">
        <v>5</v>
      </c>
      <c r="G49" s="5">
        <v>20</v>
      </c>
    </row>
    <row r="50" spans="1:7" x14ac:dyDescent="0.25">
      <c r="A50" s="5" t="s">
        <v>18</v>
      </c>
      <c r="B50" s="99" t="s">
        <v>35</v>
      </c>
      <c r="C50" s="99"/>
      <c r="D50" s="99"/>
      <c r="E50" s="99"/>
      <c r="F50" s="99"/>
      <c r="G50" s="99"/>
    </row>
    <row r="51" spans="1:7" x14ac:dyDescent="0.25">
      <c r="A51" s="5" t="s">
        <v>20</v>
      </c>
      <c r="B51" s="104">
        <v>45473</v>
      </c>
      <c r="C51" s="99"/>
      <c r="D51" s="99"/>
      <c r="E51" s="99"/>
      <c r="F51" s="99"/>
      <c r="G51" s="99"/>
    </row>
    <row r="52" spans="1:7" x14ac:dyDescent="0.25">
      <c r="A52" s="5" t="s">
        <v>21</v>
      </c>
      <c r="B52" s="99" t="s">
        <v>30</v>
      </c>
      <c r="C52" s="99"/>
      <c r="D52" s="99"/>
      <c r="E52" s="99"/>
      <c r="F52" s="99"/>
      <c r="G52" s="99"/>
    </row>
    <row r="53" spans="1:7" x14ac:dyDescent="0.25">
      <c r="A53" s="5" t="s">
        <v>22</v>
      </c>
      <c r="B53" s="99" t="s">
        <v>36</v>
      </c>
      <c r="C53" s="99"/>
      <c r="D53" s="99"/>
      <c r="E53" s="99"/>
      <c r="F53" s="99"/>
      <c r="G53" s="99"/>
    </row>
  </sheetData>
  <mergeCells count="27">
    <mergeCell ref="B24:G24"/>
    <mergeCell ref="A1:G1"/>
    <mergeCell ref="A2:G2"/>
    <mergeCell ref="A3:G3"/>
    <mergeCell ref="A22:A23"/>
    <mergeCell ref="B22:G23"/>
    <mergeCell ref="B35:G35"/>
    <mergeCell ref="B36:G36"/>
    <mergeCell ref="B37:G37"/>
    <mergeCell ref="B38:G38"/>
    <mergeCell ref="B25:G25"/>
    <mergeCell ref="B26:G26"/>
    <mergeCell ref="B27:G27"/>
    <mergeCell ref="B28:G28"/>
    <mergeCell ref="A29:B30"/>
    <mergeCell ref="C29:G29"/>
    <mergeCell ref="B40:G40"/>
    <mergeCell ref="B41:G41"/>
    <mergeCell ref="B42:G42"/>
    <mergeCell ref="B43:G43"/>
    <mergeCell ref="B44:G44"/>
    <mergeCell ref="B53:G53"/>
    <mergeCell ref="A45:B46"/>
    <mergeCell ref="C45:G45"/>
    <mergeCell ref="B50:G50"/>
    <mergeCell ref="B51:G51"/>
    <mergeCell ref="B52:G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opLeftCell="A82" workbookViewId="0">
      <selection activeCell="D77" sqref="D77"/>
    </sheetView>
  </sheetViews>
  <sheetFormatPr defaultRowHeight="15" x14ac:dyDescent="0.25"/>
  <cols>
    <col min="1" max="1" width="31.28515625" style="4" customWidth="1"/>
    <col min="2" max="2" width="52.42578125" style="4" customWidth="1"/>
    <col min="3" max="8" width="14.28515625" style="4" bestFit="1" customWidth="1"/>
    <col min="9" max="16384" width="9.140625" style="4"/>
  </cols>
  <sheetData>
    <row r="1" spans="1:9" s="2" customFormat="1" ht="18.75" x14ac:dyDescent="0.3">
      <c r="A1" s="96" t="s">
        <v>0</v>
      </c>
      <c r="B1" s="96"/>
      <c r="C1" s="96"/>
      <c r="D1" s="96"/>
      <c r="E1" s="96"/>
      <c r="F1" s="96"/>
      <c r="G1" s="96"/>
      <c r="H1" s="1"/>
      <c r="I1" s="1"/>
    </row>
    <row r="2" spans="1:9" s="2" customFormat="1" ht="18.75" x14ac:dyDescent="0.3">
      <c r="A2" s="97" t="s">
        <v>1</v>
      </c>
      <c r="B2" s="97"/>
      <c r="C2" s="97"/>
      <c r="D2" s="97"/>
      <c r="E2" s="97"/>
      <c r="F2" s="97"/>
      <c r="G2" s="97"/>
      <c r="H2" s="1"/>
      <c r="I2" s="1"/>
    </row>
    <row r="3" spans="1:9" s="2" customFormat="1" ht="18.75" x14ac:dyDescent="0.3">
      <c r="A3" s="98" t="s">
        <v>167</v>
      </c>
      <c r="B3" s="98"/>
      <c r="C3" s="98"/>
      <c r="D3" s="98"/>
      <c r="E3" s="98"/>
      <c r="F3" s="98"/>
      <c r="G3" s="98"/>
      <c r="H3" s="1"/>
      <c r="I3" s="1"/>
    </row>
    <row r="4" spans="1:9" s="2" customFormat="1" ht="19.5" thickBot="1" x14ac:dyDescent="0.35">
      <c r="A4" s="3"/>
      <c r="B4" s="3"/>
      <c r="C4" s="3"/>
      <c r="D4" s="3"/>
      <c r="E4" s="3"/>
      <c r="F4" s="3"/>
      <c r="G4" s="3"/>
      <c r="H4" s="1"/>
      <c r="I4" s="1"/>
    </row>
    <row r="5" spans="1:9" customFormat="1" x14ac:dyDescent="0.25">
      <c r="A5" s="47" t="s">
        <v>168</v>
      </c>
      <c r="B5" s="48"/>
      <c r="C5" s="48"/>
      <c r="D5" s="48"/>
      <c r="E5" s="48"/>
      <c r="F5" s="48"/>
      <c r="G5" s="49"/>
    </row>
    <row r="6" spans="1:9" customFormat="1" ht="15.75" thickBot="1" x14ac:dyDescent="0.3">
      <c r="A6" s="57" t="s">
        <v>169</v>
      </c>
      <c r="B6" s="58" t="s">
        <v>170</v>
      </c>
      <c r="C6" s="59">
        <v>2026</v>
      </c>
      <c r="D6" s="59">
        <v>2027</v>
      </c>
      <c r="E6" s="59">
        <v>2028</v>
      </c>
      <c r="F6" s="59">
        <v>2029</v>
      </c>
      <c r="G6" s="60" t="s">
        <v>14</v>
      </c>
      <c r="H6" s="53"/>
      <c r="I6" s="53"/>
    </row>
    <row r="7" spans="1:9" customFormat="1" ht="30.75" thickBot="1" x14ac:dyDescent="0.3">
      <c r="A7" s="61">
        <v>4</v>
      </c>
      <c r="B7" s="67" t="s">
        <v>174</v>
      </c>
      <c r="C7" s="63">
        <v>2262000</v>
      </c>
      <c r="D7" s="63">
        <v>2351000</v>
      </c>
      <c r="E7" s="63">
        <v>2441000</v>
      </c>
      <c r="F7" s="63">
        <v>2533000</v>
      </c>
      <c r="G7" s="64">
        <f>SUM(C7:F7)</f>
        <v>9587000</v>
      </c>
      <c r="H7" s="54"/>
      <c r="I7" s="54"/>
    </row>
    <row r="8" spans="1:9" s="2" customFormat="1" ht="18.75" x14ac:dyDescent="0.3">
      <c r="A8" s="42"/>
      <c r="B8" s="3"/>
      <c r="C8" s="3"/>
      <c r="D8" s="3"/>
      <c r="E8" s="3"/>
      <c r="F8" s="3"/>
      <c r="G8" s="3"/>
      <c r="H8" s="1"/>
      <c r="I8" s="1"/>
    </row>
    <row r="9" spans="1:9" x14ac:dyDescent="0.25">
      <c r="A9" s="128" t="s">
        <v>2</v>
      </c>
      <c r="B9" s="129" t="s">
        <v>3</v>
      </c>
      <c r="C9" s="130"/>
      <c r="D9" s="130"/>
      <c r="E9" s="130"/>
      <c r="F9" s="130"/>
      <c r="G9" s="131"/>
    </row>
    <row r="10" spans="1:9" x14ac:dyDescent="0.25">
      <c r="A10" s="128"/>
      <c r="B10" s="132"/>
      <c r="C10" s="133"/>
      <c r="D10" s="133"/>
      <c r="E10" s="133"/>
      <c r="F10" s="133"/>
      <c r="G10" s="134"/>
    </row>
    <row r="11" spans="1:9" ht="15.75" x14ac:dyDescent="0.25">
      <c r="A11" s="5" t="s">
        <v>4</v>
      </c>
      <c r="B11" s="125" t="s">
        <v>122</v>
      </c>
      <c r="C11" s="126"/>
      <c r="D11" s="126"/>
      <c r="E11" s="126"/>
      <c r="F11" s="126"/>
      <c r="G11" s="127"/>
    </row>
    <row r="12" spans="1:9" ht="18" customHeight="1" x14ac:dyDescent="0.25">
      <c r="A12" s="5" t="s">
        <v>6</v>
      </c>
      <c r="B12" s="136" t="s">
        <v>154</v>
      </c>
      <c r="C12" s="137"/>
      <c r="D12" s="137"/>
      <c r="E12" s="137"/>
      <c r="F12" s="137"/>
      <c r="G12" s="138"/>
    </row>
    <row r="13" spans="1:9" ht="15.75" x14ac:dyDescent="0.25">
      <c r="A13" s="14" t="s">
        <v>8</v>
      </c>
      <c r="B13" s="139" t="s">
        <v>153</v>
      </c>
      <c r="C13" s="140"/>
      <c r="D13" s="140"/>
      <c r="E13" s="140"/>
      <c r="F13" s="140"/>
      <c r="G13" s="141"/>
    </row>
    <row r="14" spans="1:9" ht="18" customHeight="1" x14ac:dyDescent="0.25">
      <c r="A14" s="5" t="s">
        <v>9</v>
      </c>
      <c r="B14" s="136" t="s">
        <v>152</v>
      </c>
      <c r="C14" s="137"/>
      <c r="D14" s="137"/>
      <c r="E14" s="137"/>
      <c r="F14" s="137"/>
      <c r="G14" s="138"/>
    </row>
    <row r="15" spans="1:9" ht="15.75" x14ac:dyDescent="0.25">
      <c r="A15" s="8" t="s">
        <v>11</v>
      </c>
      <c r="B15" s="142" t="s">
        <v>151</v>
      </c>
      <c r="C15" s="143"/>
      <c r="D15" s="143"/>
      <c r="E15" s="143"/>
      <c r="F15" s="143"/>
      <c r="G15" s="144"/>
    </row>
    <row r="16" spans="1:9" ht="18" customHeight="1" x14ac:dyDescent="0.25">
      <c r="A16" s="100"/>
      <c r="B16" s="101"/>
      <c r="C16" s="99" t="s">
        <v>140</v>
      </c>
      <c r="D16" s="99"/>
      <c r="E16" s="99"/>
      <c r="F16" s="99"/>
      <c r="G16" s="99"/>
    </row>
    <row r="17" spans="1:8" ht="18" customHeight="1" x14ac:dyDescent="0.25">
      <c r="A17" s="102"/>
      <c r="B17" s="103"/>
      <c r="C17" s="5">
        <v>2026</v>
      </c>
      <c r="D17" s="5">
        <v>2027</v>
      </c>
      <c r="E17" s="5">
        <v>2028</v>
      </c>
      <c r="F17" s="5">
        <v>2029</v>
      </c>
      <c r="G17" s="5" t="s">
        <v>14</v>
      </c>
    </row>
    <row r="18" spans="1:8" ht="15.75" x14ac:dyDescent="0.25">
      <c r="A18" s="9" t="s">
        <v>25</v>
      </c>
      <c r="B18" s="21"/>
      <c r="C18" s="12">
        <v>17501000</v>
      </c>
      <c r="D18" s="12">
        <v>18192000</v>
      </c>
      <c r="E18" s="12">
        <v>18885000</v>
      </c>
      <c r="F18" s="12">
        <v>19595000</v>
      </c>
      <c r="G18" s="12">
        <f>SUM(C18:F18)</f>
        <v>74173000</v>
      </c>
      <c r="H18" s="36"/>
    </row>
    <row r="19" spans="1:8" ht="18" customHeight="1" x14ac:dyDescent="0.25">
      <c r="A19" s="5" t="s">
        <v>16</v>
      </c>
      <c r="B19" s="5" t="s">
        <v>150</v>
      </c>
      <c r="C19" s="5"/>
      <c r="D19" s="5"/>
      <c r="E19" s="5"/>
      <c r="F19" s="5"/>
      <c r="G19" s="5"/>
    </row>
    <row r="20" spans="1:8" ht="18" customHeight="1" x14ac:dyDescent="0.25">
      <c r="A20" s="5" t="s">
        <v>17</v>
      </c>
      <c r="B20" s="5" t="s">
        <v>189</v>
      </c>
      <c r="C20" s="5">
        <v>14</v>
      </c>
      <c r="D20" s="5">
        <v>14</v>
      </c>
      <c r="E20" s="5">
        <v>15</v>
      </c>
      <c r="F20" s="5">
        <v>15</v>
      </c>
      <c r="G20" s="94">
        <f>SUM(C20:F20)</f>
        <v>58</v>
      </c>
    </row>
    <row r="21" spans="1:8" x14ac:dyDescent="0.25">
      <c r="A21" s="5" t="s">
        <v>18</v>
      </c>
      <c r="B21" s="99">
        <v>822</v>
      </c>
      <c r="C21" s="99"/>
      <c r="D21" s="99"/>
      <c r="E21" s="99"/>
      <c r="F21" s="99"/>
      <c r="G21" s="99"/>
    </row>
    <row r="22" spans="1:8" x14ac:dyDescent="0.25">
      <c r="A22" s="5" t="s">
        <v>20</v>
      </c>
      <c r="B22" s="135">
        <v>45838</v>
      </c>
      <c r="C22" s="135"/>
      <c r="D22" s="135"/>
      <c r="E22" s="135"/>
      <c r="F22" s="135"/>
      <c r="G22" s="135"/>
    </row>
    <row r="23" spans="1:8" x14ac:dyDescent="0.25">
      <c r="A23" s="5" t="s">
        <v>21</v>
      </c>
      <c r="B23" s="99" t="s">
        <v>86</v>
      </c>
      <c r="C23" s="99"/>
      <c r="D23" s="99"/>
      <c r="E23" s="99"/>
      <c r="F23" s="99"/>
      <c r="G23" s="99"/>
    </row>
    <row r="24" spans="1:8" x14ac:dyDescent="0.25">
      <c r="A24" s="5" t="s">
        <v>22</v>
      </c>
      <c r="B24" s="99" t="s">
        <v>149</v>
      </c>
      <c r="C24" s="99"/>
      <c r="D24" s="99"/>
      <c r="E24" s="99"/>
      <c r="F24" s="99"/>
      <c r="G24" s="99"/>
    </row>
    <row r="25" spans="1:8" x14ac:dyDescent="0.25">
      <c r="A25" s="40"/>
      <c r="B25" s="40"/>
      <c r="C25" s="40"/>
      <c r="D25" s="40"/>
      <c r="E25" s="40"/>
      <c r="F25" s="40"/>
      <c r="G25" s="40"/>
    </row>
    <row r="26" spans="1:8" ht="15.75" x14ac:dyDescent="0.25">
      <c r="A26" s="5" t="s">
        <v>4</v>
      </c>
      <c r="B26" s="125" t="s">
        <v>122</v>
      </c>
      <c r="C26" s="126"/>
      <c r="D26" s="126"/>
      <c r="E26" s="126"/>
      <c r="F26" s="126"/>
      <c r="G26" s="127"/>
    </row>
    <row r="27" spans="1:8" x14ac:dyDescent="0.25">
      <c r="A27" s="5" t="s">
        <v>6</v>
      </c>
      <c r="B27" s="136" t="s">
        <v>148</v>
      </c>
      <c r="C27" s="137"/>
      <c r="D27" s="137"/>
      <c r="E27" s="137"/>
      <c r="F27" s="137"/>
      <c r="G27" s="138"/>
    </row>
    <row r="28" spans="1:8" ht="15.75" x14ac:dyDescent="0.25">
      <c r="A28" s="14" t="s">
        <v>8</v>
      </c>
      <c r="B28" s="145" t="s">
        <v>160</v>
      </c>
      <c r="C28" s="146"/>
      <c r="D28" s="146"/>
      <c r="E28" s="146"/>
      <c r="F28" s="146"/>
      <c r="G28" s="147"/>
    </row>
    <row r="29" spans="1:8" x14ac:dyDescent="0.25">
      <c r="A29" s="5" t="s">
        <v>9</v>
      </c>
      <c r="B29" s="136" t="s">
        <v>147</v>
      </c>
      <c r="C29" s="137"/>
      <c r="D29" s="137"/>
      <c r="E29" s="137"/>
      <c r="F29" s="137"/>
      <c r="G29" s="138"/>
    </row>
    <row r="30" spans="1:8" ht="15.75" x14ac:dyDescent="0.25">
      <c r="A30" s="8" t="s">
        <v>11</v>
      </c>
      <c r="B30" s="142" t="s">
        <v>146</v>
      </c>
      <c r="C30" s="143"/>
      <c r="D30" s="143"/>
      <c r="E30" s="143"/>
      <c r="F30" s="143"/>
      <c r="G30" s="144"/>
    </row>
    <row r="31" spans="1:8" x14ac:dyDescent="0.25">
      <c r="A31" s="100"/>
      <c r="B31" s="101"/>
      <c r="C31" s="99" t="s">
        <v>140</v>
      </c>
      <c r="D31" s="99"/>
      <c r="E31" s="99"/>
      <c r="F31" s="99"/>
      <c r="G31" s="99"/>
    </row>
    <row r="32" spans="1:8" x14ac:dyDescent="0.25">
      <c r="A32" s="102"/>
      <c r="B32" s="103"/>
      <c r="C32" s="5">
        <v>2026</v>
      </c>
      <c r="D32" s="5">
        <v>2027</v>
      </c>
      <c r="E32" s="5">
        <v>2028</v>
      </c>
      <c r="F32" s="5">
        <v>2029</v>
      </c>
      <c r="G32" s="5" t="s">
        <v>14</v>
      </c>
    </row>
    <row r="33" spans="1:7" ht="15.75" x14ac:dyDescent="0.25">
      <c r="A33" s="9" t="s">
        <v>25</v>
      </c>
      <c r="B33" s="21"/>
      <c r="C33" s="12">
        <v>50000</v>
      </c>
      <c r="D33" s="12">
        <v>50000</v>
      </c>
      <c r="E33" s="12">
        <v>50000</v>
      </c>
      <c r="F33" s="12">
        <v>50000</v>
      </c>
      <c r="G33" s="12">
        <f>SUM(C33:F33)</f>
        <v>200000</v>
      </c>
    </row>
    <row r="34" spans="1:7" x14ac:dyDescent="0.25">
      <c r="A34" s="5" t="s">
        <v>16</v>
      </c>
      <c r="B34" s="5" t="s">
        <v>145</v>
      </c>
      <c r="C34" s="5"/>
      <c r="D34" s="5"/>
      <c r="E34" s="5"/>
      <c r="F34" s="5"/>
      <c r="G34" s="5"/>
    </row>
    <row r="35" spans="1:7" x14ac:dyDescent="0.25">
      <c r="A35" s="5" t="s">
        <v>17</v>
      </c>
      <c r="B35" s="93">
        <v>440</v>
      </c>
      <c r="C35" s="5">
        <v>8</v>
      </c>
      <c r="D35" s="5">
        <v>10</v>
      </c>
      <c r="E35" s="5">
        <v>10</v>
      </c>
      <c r="F35" s="5">
        <v>10</v>
      </c>
      <c r="G35" s="5">
        <v>38</v>
      </c>
    </row>
    <row r="36" spans="1:7" x14ac:dyDescent="0.25">
      <c r="A36" s="5" t="s">
        <v>18</v>
      </c>
      <c r="B36" s="99" t="s">
        <v>144</v>
      </c>
      <c r="C36" s="99"/>
      <c r="D36" s="99"/>
      <c r="E36" s="99"/>
      <c r="F36" s="99"/>
      <c r="G36" s="99"/>
    </row>
    <row r="37" spans="1:7" x14ac:dyDescent="0.25">
      <c r="A37" s="5" t="s">
        <v>20</v>
      </c>
      <c r="B37" s="104">
        <v>45838</v>
      </c>
      <c r="C37" s="104"/>
      <c r="D37" s="104"/>
      <c r="E37" s="104"/>
      <c r="F37" s="104"/>
      <c r="G37" s="104"/>
    </row>
    <row r="38" spans="1:7" x14ac:dyDescent="0.25">
      <c r="A38" s="5" t="s">
        <v>21</v>
      </c>
      <c r="B38" s="99" t="s">
        <v>86</v>
      </c>
      <c r="C38" s="99"/>
      <c r="D38" s="99"/>
      <c r="E38" s="99"/>
      <c r="F38" s="99"/>
      <c r="G38" s="99"/>
    </row>
    <row r="39" spans="1:7" x14ac:dyDescent="0.25">
      <c r="A39" s="5" t="s">
        <v>22</v>
      </c>
      <c r="B39" s="99" t="s">
        <v>143</v>
      </c>
      <c r="C39" s="99"/>
      <c r="D39" s="99"/>
      <c r="E39" s="99"/>
      <c r="F39" s="99"/>
      <c r="G39" s="99"/>
    </row>
    <row r="40" spans="1:7" x14ac:dyDescent="0.25">
      <c r="A40" s="40"/>
      <c r="B40" s="40"/>
      <c r="C40" s="40"/>
      <c r="D40" s="40"/>
      <c r="E40" s="40"/>
      <c r="F40" s="40"/>
      <c r="G40" s="40"/>
    </row>
    <row r="41" spans="1:7" ht="15.75" x14ac:dyDescent="0.25">
      <c r="A41" s="5" t="s">
        <v>4</v>
      </c>
      <c r="B41" s="125" t="s">
        <v>122</v>
      </c>
      <c r="C41" s="126"/>
      <c r="D41" s="126"/>
      <c r="E41" s="126"/>
      <c r="F41" s="126"/>
      <c r="G41" s="127"/>
    </row>
    <row r="42" spans="1:7" x14ac:dyDescent="0.25">
      <c r="A42" s="5" t="s">
        <v>6</v>
      </c>
      <c r="B42" s="136" t="s">
        <v>142</v>
      </c>
      <c r="C42" s="137"/>
      <c r="D42" s="137"/>
      <c r="E42" s="137"/>
      <c r="F42" s="137"/>
      <c r="G42" s="138"/>
    </row>
    <row r="43" spans="1:7" ht="15.75" x14ac:dyDescent="0.25">
      <c r="A43" s="14" t="s">
        <v>8</v>
      </c>
      <c r="B43" s="139" t="s">
        <v>155</v>
      </c>
      <c r="C43" s="140"/>
      <c r="D43" s="140"/>
      <c r="E43" s="140"/>
      <c r="F43" s="140"/>
      <c r="G43" s="141"/>
    </row>
    <row r="44" spans="1:7" x14ac:dyDescent="0.25">
      <c r="A44" s="5" t="s">
        <v>9</v>
      </c>
      <c r="B44" s="136" t="s">
        <v>130</v>
      </c>
      <c r="C44" s="137"/>
      <c r="D44" s="137"/>
      <c r="E44" s="137"/>
      <c r="F44" s="137"/>
      <c r="G44" s="138"/>
    </row>
    <row r="45" spans="1:7" ht="15.75" x14ac:dyDescent="0.25">
      <c r="A45" s="8" t="s">
        <v>11</v>
      </c>
      <c r="B45" s="142" t="s">
        <v>141</v>
      </c>
      <c r="C45" s="143"/>
      <c r="D45" s="143"/>
      <c r="E45" s="143"/>
      <c r="F45" s="143"/>
      <c r="G45" s="144"/>
    </row>
    <row r="46" spans="1:7" x14ac:dyDescent="0.25">
      <c r="A46" s="100"/>
      <c r="B46" s="101"/>
      <c r="C46" s="99" t="s">
        <v>140</v>
      </c>
      <c r="D46" s="99"/>
      <c r="E46" s="99"/>
      <c r="F46" s="99"/>
      <c r="G46" s="99"/>
    </row>
    <row r="47" spans="1:7" x14ac:dyDescent="0.25">
      <c r="A47" s="102"/>
      <c r="B47" s="103"/>
      <c r="C47" s="5">
        <v>2026</v>
      </c>
      <c r="D47" s="5">
        <v>2027</v>
      </c>
      <c r="E47" s="5">
        <v>2028</v>
      </c>
      <c r="F47" s="5">
        <v>2029</v>
      </c>
      <c r="G47" s="5" t="s">
        <v>14</v>
      </c>
    </row>
    <row r="48" spans="1:7" ht="15.75" x14ac:dyDescent="0.25">
      <c r="A48" s="5" t="s">
        <v>25</v>
      </c>
      <c r="B48" s="41"/>
      <c r="C48" s="12">
        <v>16219000</v>
      </c>
      <c r="D48" s="12">
        <v>16860000</v>
      </c>
      <c r="E48" s="12">
        <v>17502000</v>
      </c>
      <c r="F48" s="12">
        <v>18160000</v>
      </c>
      <c r="G48" s="12">
        <f>SUM(C48:F48)</f>
        <v>68741000</v>
      </c>
    </row>
    <row r="49" spans="1:7" x14ac:dyDescent="0.25">
      <c r="A49" s="5" t="s">
        <v>16</v>
      </c>
      <c r="B49" s="5" t="s">
        <v>134</v>
      </c>
      <c r="C49" s="5">
        <v>16</v>
      </c>
      <c r="D49" s="5">
        <v>20</v>
      </c>
      <c r="E49" s="5">
        <v>30</v>
      </c>
      <c r="F49" s="5">
        <v>40</v>
      </c>
      <c r="G49" s="5">
        <v>106</v>
      </c>
    </row>
    <row r="50" spans="1:7" x14ac:dyDescent="0.25">
      <c r="A50" s="5" t="s">
        <v>17</v>
      </c>
      <c r="B50" s="5" t="s">
        <v>190</v>
      </c>
      <c r="C50" s="30"/>
      <c r="D50" s="30"/>
      <c r="E50" s="30"/>
      <c r="F50" s="30"/>
      <c r="G50" s="26"/>
    </row>
    <row r="51" spans="1:7" x14ac:dyDescent="0.25">
      <c r="A51" s="5" t="s">
        <v>18</v>
      </c>
      <c r="B51" s="99">
        <v>1504</v>
      </c>
      <c r="C51" s="99"/>
      <c r="D51" s="99"/>
      <c r="E51" s="99"/>
      <c r="F51" s="99"/>
      <c r="G51" s="99"/>
    </row>
    <row r="52" spans="1:7" x14ac:dyDescent="0.25">
      <c r="A52" s="5" t="s">
        <v>20</v>
      </c>
      <c r="B52" s="104">
        <v>45838</v>
      </c>
      <c r="C52" s="104"/>
      <c r="D52" s="104"/>
      <c r="E52" s="104"/>
      <c r="F52" s="104"/>
      <c r="G52" s="104"/>
    </row>
    <row r="53" spans="1:7" x14ac:dyDescent="0.25">
      <c r="A53" s="5" t="s">
        <v>21</v>
      </c>
      <c r="B53" s="99" t="s">
        <v>86</v>
      </c>
      <c r="C53" s="99"/>
      <c r="D53" s="99"/>
      <c r="E53" s="99"/>
      <c r="F53" s="99"/>
      <c r="G53" s="99"/>
    </row>
    <row r="54" spans="1:7" x14ac:dyDescent="0.25">
      <c r="A54" s="5" t="s">
        <v>22</v>
      </c>
      <c r="B54" s="99" t="s">
        <v>139</v>
      </c>
      <c r="C54" s="99"/>
      <c r="D54" s="99"/>
      <c r="E54" s="99"/>
      <c r="F54" s="99"/>
      <c r="G54" s="99"/>
    </row>
    <row r="55" spans="1:7" x14ac:dyDescent="0.25">
      <c r="A55" s="40"/>
      <c r="B55" s="40"/>
      <c r="C55" s="40"/>
      <c r="D55" s="40"/>
      <c r="E55" s="40"/>
      <c r="F55" s="40"/>
      <c r="G55" s="40"/>
    </row>
    <row r="56" spans="1:7" ht="15.75" x14ac:dyDescent="0.25">
      <c r="A56" s="6" t="s">
        <v>4</v>
      </c>
      <c r="B56" s="148" t="s">
        <v>122</v>
      </c>
      <c r="C56" s="148"/>
      <c r="D56" s="148"/>
      <c r="E56" s="148"/>
      <c r="F56" s="148"/>
      <c r="G56" s="148"/>
    </row>
    <row r="57" spans="1:7" x14ac:dyDescent="0.25">
      <c r="A57" s="6" t="s">
        <v>6</v>
      </c>
      <c r="B57" s="149" t="s">
        <v>138</v>
      </c>
      <c r="C57" s="149"/>
      <c r="D57" s="149"/>
      <c r="E57" s="149"/>
      <c r="F57" s="149"/>
      <c r="G57" s="149"/>
    </row>
    <row r="58" spans="1:7" ht="15.75" x14ac:dyDescent="0.25">
      <c r="A58" s="7" t="s">
        <v>8</v>
      </c>
      <c r="B58" s="118" t="s">
        <v>137</v>
      </c>
      <c r="C58" s="118"/>
      <c r="D58" s="118"/>
      <c r="E58" s="118"/>
      <c r="F58" s="118"/>
      <c r="G58" s="118"/>
    </row>
    <row r="59" spans="1:7" x14ac:dyDescent="0.25">
      <c r="A59" s="6" t="s">
        <v>9</v>
      </c>
      <c r="B59" s="150" t="s">
        <v>136</v>
      </c>
      <c r="C59" s="150"/>
      <c r="D59" s="150"/>
      <c r="E59" s="150"/>
      <c r="F59" s="150"/>
      <c r="G59" s="150"/>
    </row>
    <row r="60" spans="1:7" ht="15.75" x14ac:dyDescent="0.25">
      <c r="A60" s="8" t="s">
        <v>11</v>
      </c>
      <c r="B60" s="151" t="s">
        <v>135</v>
      </c>
      <c r="C60" s="152"/>
      <c r="D60" s="152"/>
      <c r="E60" s="152"/>
      <c r="F60" s="152"/>
      <c r="G60" s="153"/>
    </row>
    <row r="61" spans="1:7" x14ac:dyDescent="0.25">
      <c r="A61" s="100"/>
      <c r="B61" s="101"/>
      <c r="C61" s="99" t="s">
        <v>13</v>
      </c>
      <c r="D61" s="99"/>
      <c r="E61" s="99"/>
      <c r="F61" s="99"/>
      <c r="G61" s="99"/>
    </row>
    <row r="62" spans="1:7" x14ac:dyDescent="0.25">
      <c r="A62" s="102"/>
      <c r="B62" s="103"/>
      <c r="C62" s="5">
        <v>2026</v>
      </c>
      <c r="D62" s="5">
        <v>2027</v>
      </c>
      <c r="E62" s="5">
        <v>2028</v>
      </c>
      <c r="F62" s="5">
        <v>2029</v>
      </c>
      <c r="G62" s="5" t="s">
        <v>14</v>
      </c>
    </row>
    <row r="63" spans="1:7" ht="15.75" x14ac:dyDescent="0.25">
      <c r="A63" s="9" t="s">
        <v>25</v>
      </c>
      <c r="B63" s="11"/>
      <c r="C63" s="12">
        <v>300000</v>
      </c>
      <c r="D63" s="12">
        <v>300000</v>
      </c>
      <c r="E63" s="12">
        <v>300000</v>
      </c>
      <c r="F63" s="12">
        <v>300000</v>
      </c>
      <c r="G63" s="12">
        <f>SUM(C63:F63)</f>
        <v>1200000</v>
      </c>
    </row>
    <row r="64" spans="1:7" x14ac:dyDescent="0.25">
      <c r="A64" s="5" t="s">
        <v>16</v>
      </c>
      <c r="B64" s="5" t="s">
        <v>134</v>
      </c>
      <c r="C64" s="5"/>
      <c r="D64" s="5"/>
      <c r="E64" s="5"/>
      <c r="F64" s="5"/>
      <c r="G64" s="5"/>
    </row>
    <row r="65" spans="1:7" x14ac:dyDescent="0.25">
      <c r="A65" s="5" t="s">
        <v>17</v>
      </c>
      <c r="B65" s="5" t="s">
        <v>191</v>
      </c>
      <c r="C65" s="18"/>
      <c r="D65" s="18"/>
      <c r="E65" s="18"/>
      <c r="F65" s="18"/>
      <c r="G65" s="18"/>
    </row>
    <row r="66" spans="1:7" x14ac:dyDescent="0.25">
      <c r="A66" s="5" t="s">
        <v>18</v>
      </c>
      <c r="B66" s="99">
        <v>221</v>
      </c>
      <c r="C66" s="99"/>
      <c r="D66" s="99"/>
      <c r="E66" s="99"/>
      <c r="F66" s="99"/>
      <c r="G66" s="99"/>
    </row>
    <row r="67" spans="1:7" x14ac:dyDescent="0.25">
      <c r="A67" s="5" t="s">
        <v>20</v>
      </c>
      <c r="B67" s="104">
        <v>45838</v>
      </c>
      <c r="C67" s="99"/>
      <c r="D67" s="99"/>
      <c r="E67" s="99"/>
      <c r="F67" s="99"/>
      <c r="G67" s="99"/>
    </row>
    <row r="68" spans="1:7" x14ac:dyDescent="0.25">
      <c r="A68" s="5" t="s">
        <v>21</v>
      </c>
      <c r="B68" s="99" t="s">
        <v>86</v>
      </c>
      <c r="C68" s="99"/>
      <c r="D68" s="99"/>
      <c r="E68" s="99"/>
      <c r="F68" s="99"/>
      <c r="G68" s="99"/>
    </row>
    <row r="69" spans="1:7" x14ac:dyDescent="0.25">
      <c r="A69" s="5" t="s">
        <v>22</v>
      </c>
      <c r="B69" s="99" t="s">
        <v>133</v>
      </c>
      <c r="C69" s="99"/>
      <c r="D69" s="99"/>
      <c r="E69" s="99"/>
      <c r="F69" s="99"/>
      <c r="G69" s="99"/>
    </row>
    <row r="70" spans="1:7" x14ac:dyDescent="0.25">
      <c r="A70" s="40"/>
      <c r="B70" s="40"/>
      <c r="C70" s="40"/>
      <c r="D70" s="40"/>
      <c r="E70" s="40"/>
      <c r="F70" s="40"/>
      <c r="G70" s="40"/>
    </row>
    <row r="71" spans="1:7" ht="15.75" x14ac:dyDescent="0.25">
      <c r="A71" s="6" t="s">
        <v>4</v>
      </c>
      <c r="B71" s="148" t="s">
        <v>122</v>
      </c>
      <c r="C71" s="148"/>
      <c r="D71" s="148"/>
      <c r="E71" s="148"/>
      <c r="F71" s="148"/>
      <c r="G71" s="148"/>
    </row>
    <row r="72" spans="1:7" x14ac:dyDescent="0.25">
      <c r="A72" s="6" t="s">
        <v>6</v>
      </c>
      <c r="B72" s="149" t="s">
        <v>132</v>
      </c>
      <c r="C72" s="149"/>
      <c r="D72" s="149"/>
      <c r="E72" s="149"/>
      <c r="F72" s="149"/>
      <c r="G72" s="149"/>
    </row>
    <row r="73" spans="1:7" ht="15.75" x14ac:dyDescent="0.25">
      <c r="A73" s="7" t="s">
        <v>8</v>
      </c>
      <c r="B73" s="118" t="s">
        <v>131</v>
      </c>
      <c r="C73" s="118"/>
      <c r="D73" s="118"/>
      <c r="E73" s="118"/>
      <c r="F73" s="118"/>
      <c r="G73" s="118"/>
    </row>
    <row r="74" spans="1:7" x14ac:dyDescent="0.25">
      <c r="A74" s="6" t="s">
        <v>9</v>
      </c>
      <c r="B74" s="150" t="s">
        <v>130</v>
      </c>
      <c r="C74" s="150"/>
      <c r="D74" s="150"/>
      <c r="E74" s="150"/>
      <c r="F74" s="150"/>
      <c r="G74" s="150"/>
    </row>
    <row r="75" spans="1:7" ht="15.75" x14ac:dyDescent="0.25">
      <c r="A75" s="8" t="s">
        <v>11</v>
      </c>
      <c r="B75" s="151" t="s">
        <v>129</v>
      </c>
      <c r="C75" s="152"/>
      <c r="D75" s="152"/>
      <c r="E75" s="152"/>
      <c r="F75" s="152"/>
      <c r="G75" s="153"/>
    </row>
    <row r="76" spans="1:7" x14ac:dyDescent="0.25">
      <c r="A76" s="100"/>
      <c r="B76" s="101"/>
      <c r="C76" s="99" t="s">
        <v>13</v>
      </c>
      <c r="D76" s="99"/>
      <c r="E76" s="99"/>
      <c r="F76" s="99"/>
      <c r="G76" s="99"/>
    </row>
    <row r="77" spans="1:7" ht="15.75" x14ac:dyDescent="0.25">
      <c r="A77" s="102"/>
      <c r="B77" s="103"/>
      <c r="C77" s="20">
        <v>2026</v>
      </c>
      <c r="D77" s="20">
        <v>2027</v>
      </c>
      <c r="E77" s="20">
        <v>2028</v>
      </c>
      <c r="F77" s="20">
        <v>2029</v>
      </c>
      <c r="G77" s="5" t="s">
        <v>14</v>
      </c>
    </row>
    <row r="78" spans="1:7" ht="15.75" x14ac:dyDescent="0.25">
      <c r="A78" s="9" t="s">
        <v>25</v>
      </c>
      <c r="B78" s="11"/>
      <c r="C78" s="12">
        <v>100000</v>
      </c>
      <c r="D78" s="12">
        <v>100000</v>
      </c>
      <c r="E78" s="12">
        <v>100000</v>
      </c>
      <c r="F78" s="12">
        <v>100000</v>
      </c>
      <c r="G78" s="12">
        <f>SUM(C78:F78)</f>
        <v>400000</v>
      </c>
    </row>
    <row r="79" spans="1:7" x14ac:dyDescent="0.25">
      <c r="A79" s="5" t="s">
        <v>16</v>
      </c>
      <c r="B79" s="5" t="s">
        <v>128</v>
      </c>
      <c r="C79" s="5"/>
      <c r="D79" s="5"/>
      <c r="E79" s="5"/>
      <c r="F79" s="5"/>
      <c r="G79" s="5"/>
    </row>
    <row r="80" spans="1:7" x14ac:dyDescent="0.25">
      <c r="A80" s="5" t="s">
        <v>17</v>
      </c>
      <c r="B80" s="5" t="s">
        <v>192</v>
      </c>
      <c r="C80" s="94">
        <v>5</v>
      </c>
      <c r="D80" s="94">
        <v>5</v>
      </c>
      <c r="E80" s="94">
        <v>5</v>
      </c>
      <c r="F80" s="94">
        <v>6</v>
      </c>
      <c r="G80" s="94">
        <f>SUM(C80:F80)</f>
        <v>21</v>
      </c>
    </row>
    <row r="81" spans="1:7" x14ac:dyDescent="0.25">
      <c r="A81" s="5" t="s">
        <v>18</v>
      </c>
      <c r="B81" s="99">
        <v>105</v>
      </c>
      <c r="C81" s="99"/>
      <c r="D81" s="99"/>
      <c r="E81" s="99"/>
      <c r="F81" s="99"/>
      <c r="G81" s="99"/>
    </row>
    <row r="82" spans="1:7" x14ac:dyDescent="0.25">
      <c r="A82" s="5" t="s">
        <v>20</v>
      </c>
      <c r="B82" s="104">
        <v>45838</v>
      </c>
      <c r="C82" s="99"/>
      <c r="D82" s="99"/>
      <c r="E82" s="99"/>
      <c r="F82" s="99"/>
      <c r="G82" s="99"/>
    </row>
    <row r="83" spans="1:7" x14ac:dyDescent="0.25">
      <c r="A83" s="5" t="s">
        <v>21</v>
      </c>
      <c r="B83" s="99" t="s">
        <v>86</v>
      </c>
      <c r="C83" s="99"/>
      <c r="D83" s="99"/>
      <c r="E83" s="99"/>
      <c r="F83" s="99"/>
      <c r="G83" s="99"/>
    </row>
    <row r="84" spans="1:7" ht="16.5" customHeight="1" x14ac:dyDescent="0.25">
      <c r="A84" s="5" t="s">
        <v>22</v>
      </c>
      <c r="B84" s="99" t="s">
        <v>127</v>
      </c>
      <c r="C84" s="99"/>
      <c r="D84" s="99"/>
      <c r="E84" s="99"/>
      <c r="F84" s="99"/>
      <c r="G84" s="99"/>
    </row>
    <row r="85" spans="1:7" x14ac:dyDescent="0.25">
      <c r="A85" s="40"/>
      <c r="B85" s="40"/>
      <c r="C85" s="40"/>
      <c r="D85" s="40"/>
      <c r="E85" s="40"/>
      <c r="F85" s="40"/>
      <c r="G85" s="40"/>
    </row>
    <row r="86" spans="1:7" ht="15.75" x14ac:dyDescent="0.25">
      <c r="A86" s="5" t="s">
        <v>4</v>
      </c>
      <c r="B86" s="125" t="s">
        <v>122</v>
      </c>
      <c r="C86" s="126"/>
      <c r="D86" s="126"/>
      <c r="E86" s="126"/>
      <c r="F86" s="126"/>
      <c r="G86" s="127"/>
    </row>
    <row r="87" spans="1:7" x14ac:dyDescent="0.25">
      <c r="A87" s="5" t="s">
        <v>6</v>
      </c>
      <c r="B87" s="154" t="s">
        <v>121</v>
      </c>
      <c r="C87" s="155"/>
      <c r="D87" s="155"/>
      <c r="E87" s="155"/>
      <c r="F87" s="155"/>
      <c r="G87" s="156"/>
    </row>
    <row r="88" spans="1:7" ht="15.75" x14ac:dyDescent="0.25">
      <c r="A88" s="14" t="s">
        <v>8</v>
      </c>
      <c r="B88" s="111" t="s">
        <v>157</v>
      </c>
      <c r="C88" s="112"/>
      <c r="D88" s="112"/>
      <c r="E88" s="112"/>
      <c r="F88" s="112"/>
      <c r="G88" s="113"/>
    </row>
    <row r="89" spans="1:7" x14ac:dyDescent="0.25">
      <c r="A89" s="5" t="s">
        <v>9</v>
      </c>
      <c r="B89" s="119" t="s">
        <v>10</v>
      </c>
      <c r="C89" s="120"/>
      <c r="D89" s="120"/>
      <c r="E89" s="120"/>
      <c r="F89" s="120"/>
      <c r="G89" s="121"/>
    </row>
    <row r="90" spans="1:7" ht="15.75" x14ac:dyDescent="0.25">
      <c r="A90" s="8" t="s">
        <v>11</v>
      </c>
      <c r="B90" s="151" t="s">
        <v>120</v>
      </c>
      <c r="C90" s="152"/>
      <c r="D90" s="152"/>
      <c r="E90" s="152"/>
      <c r="F90" s="152"/>
      <c r="G90" s="153"/>
    </row>
    <row r="91" spans="1:7" x14ac:dyDescent="0.25">
      <c r="A91" s="100"/>
      <c r="B91" s="101"/>
      <c r="C91" s="99" t="s">
        <v>13</v>
      </c>
      <c r="D91" s="99"/>
      <c r="E91" s="99"/>
      <c r="F91" s="99"/>
      <c r="G91" s="99"/>
    </row>
    <row r="92" spans="1:7" x14ac:dyDescent="0.25">
      <c r="A92" s="102"/>
      <c r="B92" s="103"/>
      <c r="C92" s="5">
        <v>2026</v>
      </c>
      <c r="D92" s="5">
        <v>2027</v>
      </c>
      <c r="E92" s="5">
        <v>2028</v>
      </c>
      <c r="F92" s="5">
        <v>2029</v>
      </c>
      <c r="G92" s="5" t="s">
        <v>14</v>
      </c>
    </row>
    <row r="93" spans="1:7" ht="15.75" x14ac:dyDescent="0.25">
      <c r="A93" s="5" t="s">
        <v>25</v>
      </c>
      <c r="B93" s="11"/>
      <c r="C93" s="12">
        <v>2093000</v>
      </c>
      <c r="D93" s="12">
        <v>2175000</v>
      </c>
      <c r="E93" s="12">
        <v>2258000</v>
      </c>
      <c r="F93" s="12">
        <v>2343000</v>
      </c>
      <c r="G93" s="12">
        <f>SUM(C93:F93)</f>
        <v>8869000</v>
      </c>
    </row>
    <row r="94" spans="1:7" x14ac:dyDescent="0.25">
      <c r="A94" s="5" t="s">
        <v>16</v>
      </c>
      <c r="B94" s="5" t="s">
        <v>119</v>
      </c>
      <c r="C94" s="5"/>
      <c r="D94" s="5"/>
      <c r="E94" s="5"/>
      <c r="F94" s="5"/>
      <c r="G94" s="5"/>
    </row>
    <row r="95" spans="1:7" x14ac:dyDescent="0.25">
      <c r="A95" s="5" t="s">
        <v>17</v>
      </c>
      <c r="B95" s="5" t="s">
        <v>193</v>
      </c>
      <c r="C95" s="94">
        <v>2</v>
      </c>
      <c r="D95" s="94">
        <v>3</v>
      </c>
      <c r="E95" s="94">
        <v>5</v>
      </c>
      <c r="F95" s="94">
        <v>5</v>
      </c>
      <c r="G95" s="5">
        <f>SUM(C95:F95)</f>
        <v>15</v>
      </c>
    </row>
    <row r="96" spans="1:7" x14ac:dyDescent="0.25">
      <c r="A96" s="5" t="s">
        <v>18</v>
      </c>
      <c r="B96" s="99">
        <v>300</v>
      </c>
      <c r="C96" s="99"/>
      <c r="D96" s="99"/>
      <c r="E96" s="99"/>
      <c r="F96" s="99"/>
      <c r="G96" s="99"/>
    </row>
    <row r="97" spans="1:7" x14ac:dyDescent="0.25">
      <c r="A97" s="5" t="s">
        <v>20</v>
      </c>
      <c r="B97" s="104">
        <v>45838</v>
      </c>
      <c r="C97" s="99"/>
      <c r="D97" s="99"/>
      <c r="E97" s="99"/>
      <c r="F97" s="99"/>
      <c r="G97" s="99"/>
    </row>
    <row r="98" spans="1:7" x14ac:dyDescent="0.25">
      <c r="A98" s="5" t="s">
        <v>21</v>
      </c>
      <c r="B98" s="99" t="s">
        <v>86</v>
      </c>
      <c r="C98" s="99"/>
      <c r="D98" s="99"/>
      <c r="E98" s="99"/>
      <c r="F98" s="99"/>
      <c r="G98" s="99"/>
    </row>
    <row r="99" spans="1:7" x14ac:dyDescent="0.25">
      <c r="A99" s="5" t="s">
        <v>22</v>
      </c>
      <c r="B99" s="99" t="s">
        <v>118</v>
      </c>
      <c r="C99" s="99"/>
      <c r="D99" s="99"/>
      <c r="E99" s="99"/>
      <c r="F99" s="99"/>
      <c r="G99" s="99"/>
    </row>
    <row r="100" spans="1:7" x14ac:dyDescent="0.25">
      <c r="A100" s="40"/>
      <c r="B100" s="40"/>
      <c r="C100" s="40"/>
      <c r="D100" s="40"/>
      <c r="E100" s="40"/>
      <c r="F100" s="40"/>
      <c r="G100" s="40"/>
    </row>
    <row r="101" spans="1:7" ht="15.75" x14ac:dyDescent="0.25">
      <c r="A101" s="5" t="s">
        <v>4</v>
      </c>
      <c r="B101" s="125" t="s">
        <v>122</v>
      </c>
      <c r="C101" s="126"/>
      <c r="D101" s="126"/>
      <c r="E101" s="126"/>
      <c r="F101" s="126"/>
      <c r="G101" s="127"/>
    </row>
    <row r="102" spans="1:7" x14ac:dyDescent="0.25">
      <c r="A102" s="5" t="s">
        <v>6</v>
      </c>
      <c r="B102" s="154" t="s">
        <v>126</v>
      </c>
      <c r="C102" s="155"/>
      <c r="D102" s="155"/>
      <c r="E102" s="155"/>
      <c r="F102" s="155"/>
      <c r="G102" s="156"/>
    </row>
    <row r="103" spans="1:7" ht="15.75" x14ac:dyDescent="0.25">
      <c r="A103" s="14" t="s">
        <v>8</v>
      </c>
      <c r="B103" s="111" t="s">
        <v>156</v>
      </c>
      <c r="C103" s="112"/>
      <c r="D103" s="112"/>
      <c r="E103" s="112"/>
      <c r="F103" s="112"/>
      <c r="G103" s="113"/>
    </row>
    <row r="104" spans="1:7" x14ac:dyDescent="0.25">
      <c r="A104" s="5" t="s">
        <v>9</v>
      </c>
      <c r="B104" s="136" t="s">
        <v>125</v>
      </c>
      <c r="C104" s="137"/>
      <c r="D104" s="137"/>
      <c r="E104" s="137"/>
      <c r="F104" s="137"/>
      <c r="G104" s="138"/>
    </row>
    <row r="105" spans="1:7" ht="15.75" x14ac:dyDescent="0.25">
      <c r="A105" s="8" t="s">
        <v>11</v>
      </c>
      <c r="B105" s="151" t="s">
        <v>124</v>
      </c>
      <c r="C105" s="152"/>
      <c r="D105" s="152"/>
      <c r="E105" s="152"/>
      <c r="F105" s="152"/>
      <c r="G105" s="153"/>
    </row>
    <row r="106" spans="1:7" x14ac:dyDescent="0.25">
      <c r="A106" s="100"/>
      <c r="B106" s="101"/>
      <c r="C106" s="99" t="s">
        <v>13</v>
      </c>
      <c r="D106" s="99"/>
      <c r="E106" s="99"/>
      <c r="F106" s="99"/>
      <c r="G106" s="99"/>
    </row>
    <row r="107" spans="1:7" x14ac:dyDescent="0.25">
      <c r="A107" s="102"/>
      <c r="B107" s="103"/>
      <c r="C107" s="5">
        <v>2026</v>
      </c>
      <c r="D107" s="5">
        <v>2027</v>
      </c>
      <c r="E107" s="5">
        <v>2028</v>
      </c>
      <c r="F107" s="5">
        <v>2029</v>
      </c>
      <c r="G107" s="5" t="s">
        <v>14</v>
      </c>
    </row>
    <row r="108" spans="1:7" ht="15.75" x14ac:dyDescent="0.25">
      <c r="A108" s="5" t="s">
        <v>25</v>
      </c>
      <c r="B108" s="11"/>
      <c r="C108" s="12">
        <v>1500000</v>
      </c>
      <c r="D108" s="12">
        <v>1500000</v>
      </c>
      <c r="E108" s="12">
        <v>1500000</v>
      </c>
      <c r="F108" s="12">
        <v>1500000</v>
      </c>
      <c r="G108" s="12">
        <f>SUM(C108:F108)</f>
        <v>6000000</v>
      </c>
    </row>
    <row r="109" spans="1:7" x14ac:dyDescent="0.25">
      <c r="A109" s="5" t="s">
        <v>16</v>
      </c>
      <c r="B109" s="5" t="s">
        <v>123</v>
      </c>
      <c r="C109" s="5"/>
      <c r="D109" s="5"/>
      <c r="E109" s="5"/>
      <c r="F109" s="5"/>
      <c r="G109" s="5"/>
    </row>
    <row r="110" spans="1:7" x14ac:dyDescent="0.25">
      <c r="A110" s="5" t="s">
        <v>17</v>
      </c>
      <c r="B110" s="5" t="s">
        <v>194</v>
      </c>
      <c r="C110" s="94">
        <v>15</v>
      </c>
      <c r="D110" s="94">
        <v>20</v>
      </c>
      <c r="E110" s="94">
        <v>25</v>
      </c>
      <c r="F110" s="94">
        <v>17</v>
      </c>
      <c r="G110" s="5">
        <f>SUM(C110:F110)</f>
        <v>77</v>
      </c>
    </row>
    <row r="111" spans="1:7" x14ac:dyDescent="0.25">
      <c r="A111" s="5" t="s">
        <v>18</v>
      </c>
      <c r="B111" s="99">
        <v>1280</v>
      </c>
      <c r="C111" s="99"/>
      <c r="D111" s="99"/>
      <c r="E111" s="99"/>
      <c r="F111" s="99"/>
      <c r="G111" s="99"/>
    </row>
    <row r="112" spans="1:7" x14ac:dyDescent="0.25">
      <c r="A112" s="5" t="s">
        <v>20</v>
      </c>
      <c r="B112" s="104">
        <v>45838</v>
      </c>
      <c r="C112" s="99"/>
      <c r="D112" s="99"/>
      <c r="E112" s="99"/>
      <c r="F112" s="99"/>
      <c r="G112" s="99"/>
    </row>
    <row r="113" spans="1:7" x14ac:dyDescent="0.25">
      <c r="A113" s="5" t="s">
        <v>21</v>
      </c>
      <c r="B113" s="99" t="s">
        <v>86</v>
      </c>
      <c r="C113" s="99"/>
      <c r="D113" s="99"/>
      <c r="E113" s="99"/>
      <c r="F113" s="99"/>
      <c r="G113" s="99"/>
    </row>
    <row r="114" spans="1:7" x14ac:dyDescent="0.25">
      <c r="A114" s="5" t="s">
        <v>22</v>
      </c>
      <c r="B114" s="99" t="s">
        <v>118</v>
      </c>
      <c r="C114" s="99"/>
      <c r="D114" s="99"/>
      <c r="E114" s="99"/>
      <c r="F114" s="99"/>
      <c r="G114" s="99"/>
    </row>
  </sheetData>
  <mergeCells count="82">
    <mergeCell ref="B112:G112"/>
    <mergeCell ref="B113:G113"/>
    <mergeCell ref="B84:G84"/>
    <mergeCell ref="B101:G101"/>
    <mergeCell ref="B102:G102"/>
    <mergeCell ref="B103:G103"/>
    <mergeCell ref="B104:G104"/>
    <mergeCell ref="A91:B92"/>
    <mergeCell ref="C91:G91"/>
    <mergeCell ref="C106:G106"/>
    <mergeCell ref="B111:G111"/>
    <mergeCell ref="B75:G75"/>
    <mergeCell ref="A76:B77"/>
    <mergeCell ref="C76:G76"/>
    <mergeCell ref="B81:G81"/>
    <mergeCell ref="B114:G114"/>
    <mergeCell ref="B86:G86"/>
    <mergeCell ref="B96:G96"/>
    <mergeCell ref="B97:G97"/>
    <mergeCell ref="B98:G98"/>
    <mergeCell ref="B99:G99"/>
    <mergeCell ref="B87:G87"/>
    <mergeCell ref="B88:G88"/>
    <mergeCell ref="B89:G89"/>
    <mergeCell ref="B90:G90"/>
    <mergeCell ref="B105:G105"/>
    <mergeCell ref="A106:B107"/>
    <mergeCell ref="B69:G69"/>
    <mergeCell ref="B71:G71"/>
    <mergeCell ref="B72:G72"/>
    <mergeCell ref="B73:G73"/>
    <mergeCell ref="B74:G74"/>
    <mergeCell ref="B83:G83"/>
    <mergeCell ref="B66:G66"/>
    <mergeCell ref="B51:G51"/>
    <mergeCell ref="B52:G52"/>
    <mergeCell ref="B53:G53"/>
    <mergeCell ref="B54:G54"/>
    <mergeCell ref="B56:G56"/>
    <mergeCell ref="B57:G57"/>
    <mergeCell ref="B58:G58"/>
    <mergeCell ref="B59:G59"/>
    <mergeCell ref="B60:G60"/>
    <mergeCell ref="A61:B62"/>
    <mergeCell ref="C61:G61"/>
    <mergeCell ref="B82:G82"/>
    <mergeCell ref="B67:G67"/>
    <mergeCell ref="B68:G68"/>
    <mergeCell ref="A46:B47"/>
    <mergeCell ref="C46:G46"/>
    <mergeCell ref="B39:G39"/>
    <mergeCell ref="B27:G27"/>
    <mergeCell ref="B28:G28"/>
    <mergeCell ref="B29:G29"/>
    <mergeCell ref="B30:G30"/>
    <mergeCell ref="A31:B32"/>
    <mergeCell ref="C31:G31"/>
    <mergeCell ref="B41:G41"/>
    <mergeCell ref="B42:G42"/>
    <mergeCell ref="B43:G43"/>
    <mergeCell ref="B44:G44"/>
    <mergeCell ref="B45:G45"/>
    <mergeCell ref="B12:G12"/>
    <mergeCell ref="B13:G13"/>
    <mergeCell ref="B14:G14"/>
    <mergeCell ref="B15:G15"/>
    <mergeCell ref="A16:B17"/>
    <mergeCell ref="C16:G16"/>
    <mergeCell ref="B26:G26"/>
    <mergeCell ref="B36:G36"/>
    <mergeCell ref="B37:G37"/>
    <mergeCell ref="B38:G38"/>
    <mergeCell ref="B21:G21"/>
    <mergeCell ref="B22:G22"/>
    <mergeCell ref="B23:G23"/>
    <mergeCell ref="B24:G24"/>
    <mergeCell ref="B11:G11"/>
    <mergeCell ref="A1:G1"/>
    <mergeCell ref="A2:G2"/>
    <mergeCell ref="A3:G3"/>
    <mergeCell ref="A9:A10"/>
    <mergeCell ref="B9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A58" workbookViewId="0">
      <selection activeCell="B58" sqref="B58:G58"/>
    </sheetView>
  </sheetViews>
  <sheetFormatPr defaultRowHeight="15" x14ac:dyDescent="0.25"/>
  <cols>
    <col min="1" max="1" width="31.28515625" style="4" customWidth="1"/>
    <col min="2" max="2" width="59.5703125" style="4" customWidth="1"/>
    <col min="3" max="7" width="14.5703125" style="4" bestFit="1" customWidth="1"/>
    <col min="8" max="8" width="13.28515625" style="4" bestFit="1" customWidth="1"/>
    <col min="9" max="16384" width="9.140625" style="4"/>
  </cols>
  <sheetData>
    <row r="1" spans="1:9" s="2" customFormat="1" ht="18.75" x14ac:dyDescent="0.3">
      <c r="A1" s="96" t="s">
        <v>0</v>
      </c>
      <c r="B1" s="96"/>
      <c r="C1" s="96"/>
      <c r="D1" s="96"/>
      <c r="E1" s="96"/>
      <c r="F1" s="96"/>
      <c r="G1" s="96"/>
      <c r="H1" s="1"/>
      <c r="I1" s="1"/>
    </row>
    <row r="2" spans="1:9" s="2" customFormat="1" ht="18.75" x14ac:dyDescent="0.3">
      <c r="A2" s="97" t="s">
        <v>1</v>
      </c>
      <c r="B2" s="97"/>
      <c r="C2" s="97"/>
      <c r="D2" s="97"/>
      <c r="E2" s="97"/>
      <c r="F2" s="97"/>
      <c r="G2" s="97"/>
      <c r="H2" s="1"/>
      <c r="I2" s="1"/>
    </row>
    <row r="3" spans="1:9" s="2" customFormat="1" ht="18.75" x14ac:dyDescent="0.3">
      <c r="A3" s="98" t="s">
        <v>167</v>
      </c>
      <c r="B3" s="98"/>
      <c r="C3" s="98"/>
      <c r="D3" s="98"/>
      <c r="E3" s="98"/>
      <c r="F3" s="98"/>
      <c r="G3" s="98"/>
      <c r="H3" s="1"/>
      <c r="I3" s="1"/>
    </row>
    <row r="4" spans="1:9" s="2" customFormat="1" ht="19.5" thickBot="1" x14ac:dyDescent="0.35">
      <c r="A4" s="3"/>
      <c r="B4" s="3"/>
      <c r="C4" s="3"/>
      <c r="D4" s="3"/>
      <c r="E4" s="3"/>
      <c r="F4" s="3"/>
      <c r="G4" s="3"/>
      <c r="H4" s="1"/>
      <c r="I4" s="1"/>
    </row>
    <row r="5" spans="1:9" customFormat="1" x14ac:dyDescent="0.25">
      <c r="A5" s="47" t="s">
        <v>168</v>
      </c>
      <c r="B5" s="48"/>
      <c r="C5" s="48"/>
      <c r="D5" s="48"/>
      <c r="E5" s="48"/>
      <c r="F5" s="48"/>
      <c r="G5" s="49"/>
    </row>
    <row r="6" spans="1:9" customFormat="1" ht="15.75" thickBot="1" x14ac:dyDescent="0.3">
      <c r="A6" s="57" t="s">
        <v>169</v>
      </c>
      <c r="B6" s="58" t="s">
        <v>170</v>
      </c>
      <c r="C6" s="59">
        <v>2026</v>
      </c>
      <c r="D6" s="59">
        <v>2027</v>
      </c>
      <c r="E6" s="59">
        <v>2028</v>
      </c>
      <c r="F6" s="59">
        <v>2029</v>
      </c>
      <c r="G6" s="60" t="s">
        <v>14</v>
      </c>
      <c r="H6" s="53"/>
      <c r="I6" s="53"/>
    </row>
    <row r="7" spans="1:9" customFormat="1" ht="30.75" thickBot="1" x14ac:dyDescent="0.3">
      <c r="A7" s="61">
        <v>6</v>
      </c>
      <c r="B7" s="67" t="s">
        <v>175</v>
      </c>
      <c r="C7" s="63">
        <v>1819000</v>
      </c>
      <c r="D7" s="63">
        <v>1891000</v>
      </c>
      <c r="E7" s="63">
        <v>1963000</v>
      </c>
      <c r="F7" s="63">
        <v>2037000</v>
      </c>
      <c r="G7" s="64">
        <f>SUM(C7:F7)</f>
        <v>7710000</v>
      </c>
      <c r="H7" s="54"/>
      <c r="I7" s="54"/>
    </row>
    <row r="8" spans="1:9" s="2" customFormat="1" ht="18.75" x14ac:dyDescent="0.3">
      <c r="A8" s="3"/>
      <c r="B8" s="3"/>
      <c r="C8" s="3"/>
      <c r="D8" s="3"/>
      <c r="E8" s="3"/>
      <c r="F8" s="3"/>
      <c r="G8" s="3"/>
      <c r="H8" s="1"/>
      <c r="I8" s="1"/>
    </row>
    <row r="9" spans="1:9" x14ac:dyDescent="0.25">
      <c r="A9" s="128" t="s">
        <v>2</v>
      </c>
      <c r="B9" s="129" t="s">
        <v>3</v>
      </c>
      <c r="C9" s="130"/>
      <c r="D9" s="130"/>
      <c r="E9" s="130"/>
      <c r="F9" s="130"/>
      <c r="G9" s="131"/>
    </row>
    <row r="10" spans="1:9" x14ac:dyDescent="0.25">
      <c r="A10" s="128"/>
      <c r="B10" s="132"/>
      <c r="C10" s="133"/>
      <c r="D10" s="133"/>
      <c r="E10" s="133"/>
      <c r="F10" s="133"/>
      <c r="G10" s="134"/>
    </row>
    <row r="11" spans="1:9" ht="15.75" x14ac:dyDescent="0.25">
      <c r="A11" s="5" t="s">
        <v>4</v>
      </c>
      <c r="B11" s="139" t="s">
        <v>59</v>
      </c>
      <c r="C11" s="140"/>
      <c r="D11" s="140"/>
      <c r="E11" s="140"/>
      <c r="F11" s="140"/>
      <c r="G11" s="141"/>
    </row>
    <row r="12" spans="1:9" ht="18" customHeight="1" x14ac:dyDescent="0.25">
      <c r="A12" s="5" t="s">
        <v>6</v>
      </c>
      <c r="B12" s="117" t="s">
        <v>79</v>
      </c>
      <c r="C12" s="117"/>
      <c r="D12" s="117"/>
      <c r="E12" s="117"/>
      <c r="F12" s="117"/>
      <c r="G12" s="117"/>
    </row>
    <row r="13" spans="1:9" ht="15.75" x14ac:dyDescent="0.25">
      <c r="A13" s="14" t="s">
        <v>8</v>
      </c>
      <c r="B13" s="111" t="s">
        <v>78</v>
      </c>
      <c r="C13" s="112"/>
      <c r="D13" s="112"/>
      <c r="E13" s="112"/>
      <c r="F13" s="112"/>
      <c r="G13" s="113"/>
    </row>
    <row r="14" spans="1:9" ht="18" customHeight="1" x14ac:dyDescent="0.25">
      <c r="A14" s="5" t="s">
        <v>9</v>
      </c>
      <c r="B14" s="119" t="s">
        <v>77</v>
      </c>
      <c r="C14" s="120"/>
      <c r="D14" s="120"/>
      <c r="E14" s="120"/>
      <c r="F14" s="120"/>
      <c r="G14" s="121"/>
    </row>
    <row r="15" spans="1:9" ht="15.75" x14ac:dyDescent="0.25">
      <c r="A15" s="8" t="s">
        <v>11</v>
      </c>
      <c r="B15" s="122" t="s">
        <v>76</v>
      </c>
      <c r="C15" s="123"/>
      <c r="D15" s="123"/>
      <c r="E15" s="123"/>
      <c r="F15" s="123"/>
      <c r="G15" s="124"/>
    </row>
    <row r="16" spans="1:9" ht="18.75" customHeight="1" x14ac:dyDescent="0.25">
      <c r="A16" s="100"/>
      <c r="B16" s="101"/>
      <c r="C16" s="99" t="s">
        <v>13</v>
      </c>
      <c r="D16" s="99"/>
      <c r="E16" s="99"/>
      <c r="F16" s="99"/>
      <c r="G16" s="99"/>
    </row>
    <row r="17" spans="1:8" ht="18" customHeight="1" x14ac:dyDescent="0.25">
      <c r="A17" s="102"/>
      <c r="B17" s="103"/>
      <c r="C17" s="5">
        <v>2026</v>
      </c>
      <c r="D17" s="5">
        <v>2027</v>
      </c>
      <c r="E17" s="5">
        <v>2028</v>
      </c>
      <c r="F17" s="5">
        <v>2029</v>
      </c>
      <c r="G17" s="5" t="s">
        <v>14</v>
      </c>
    </row>
    <row r="18" spans="1:8" ht="15.75" x14ac:dyDescent="0.25">
      <c r="A18" s="5" t="s">
        <v>25</v>
      </c>
      <c r="B18" s="11"/>
      <c r="C18" s="12">
        <v>916000</v>
      </c>
      <c r="D18" s="12">
        <v>952000</v>
      </c>
      <c r="E18" s="12">
        <v>988000</v>
      </c>
      <c r="F18" s="12">
        <v>1025000</v>
      </c>
      <c r="G18" s="12">
        <f>SUM(C18:F18)</f>
        <v>3881000</v>
      </c>
      <c r="H18" s="13"/>
    </row>
    <row r="19" spans="1:8" ht="18" customHeight="1" x14ac:dyDescent="0.25">
      <c r="A19" s="5" t="s">
        <v>16</v>
      </c>
      <c r="B19" s="25" t="s">
        <v>75</v>
      </c>
      <c r="C19" s="5"/>
      <c r="D19" s="5"/>
      <c r="E19" s="5"/>
      <c r="F19" s="5"/>
      <c r="G19" s="5"/>
    </row>
    <row r="20" spans="1:8" ht="18" customHeight="1" x14ac:dyDescent="0.25">
      <c r="A20" s="5" t="s">
        <v>17</v>
      </c>
      <c r="B20" s="5" t="s">
        <v>74</v>
      </c>
      <c r="C20" s="18">
        <v>0.1</v>
      </c>
      <c r="D20" s="18">
        <v>0.1</v>
      </c>
      <c r="E20" s="18">
        <v>0.1</v>
      </c>
      <c r="F20" s="18">
        <v>0.1</v>
      </c>
      <c r="G20" s="18">
        <v>0.4</v>
      </c>
    </row>
    <row r="21" spans="1:8" x14ac:dyDescent="0.25">
      <c r="A21" s="5" t="s">
        <v>18</v>
      </c>
      <c r="B21" s="184">
        <v>125356303.23999999</v>
      </c>
      <c r="C21" s="99"/>
      <c r="D21" s="99"/>
      <c r="E21" s="99"/>
      <c r="F21" s="99"/>
      <c r="G21" s="99"/>
    </row>
    <row r="22" spans="1:8" x14ac:dyDescent="0.25">
      <c r="A22" s="5" t="s">
        <v>20</v>
      </c>
      <c r="B22" s="104">
        <v>45657</v>
      </c>
      <c r="C22" s="99"/>
      <c r="D22" s="99"/>
      <c r="E22" s="99"/>
      <c r="F22" s="99"/>
      <c r="G22" s="99"/>
    </row>
    <row r="23" spans="1:8" x14ac:dyDescent="0.25">
      <c r="A23" s="5" t="s">
        <v>21</v>
      </c>
      <c r="B23" s="99" t="s">
        <v>30</v>
      </c>
      <c r="C23" s="99"/>
      <c r="D23" s="99"/>
      <c r="E23" s="99"/>
      <c r="F23" s="99"/>
      <c r="G23" s="99"/>
    </row>
    <row r="24" spans="1:8" x14ac:dyDescent="0.25">
      <c r="A24" s="5" t="s">
        <v>22</v>
      </c>
      <c r="B24" s="99" t="s">
        <v>73</v>
      </c>
      <c r="C24" s="99"/>
      <c r="D24" s="99"/>
      <c r="E24" s="99"/>
      <c r="F24" s="99"/>
      <c r="G24" s="99"/>
    </row>
    <row r="25" spans="1:8" x14ac:dyDescent="0.25">
      <c r="A25" s="16"/>
      <c r="B25" s="16"/>
      <c r="C25" s="16"/>
      <c r="D25" s="16"/>
      <c r="E25" s="16"/>
      <c r="F25" s="16"/>
      <c r="G25" s="16"/>
    </row>
    <row r="26" spans="1:8" ht="15.75" x14ac:dyDescent="0.25">
      <c r="A26" s="20" t="s">
        <v>4</v>
      </c>
      <c r="B26" s="139" t="s">
        <v>59</v>
      </c>
      <c r="C26" s="140"/>
      <c r="D26" s="140"/>
      <c r="E26" s="140"/>
      <c r="F26" s="140"/>
      <c r="G26" s="141"/>
    </row>
    <row r="27" spans="1:8" ht="15.75" x14ac:dyDescent="0.25">
      <c r="A27" s="20" t="s">
        <v>58</v>
      </c>
      <c r="B27" s="179" t="s">
        <v>72</v>
      </c>
      <c r="C27" s="180"/>
      <c r="D27" s="180"/>
      <c r="E27" s="180"/>
      <c r="F27" s="180"/>
      <c r="G27" s="181"/>
    </row>
    <row r="28" spans="1:8" ht="15.75" x14ac:dyDescent="0.25">
      <c r="A28" s="24" t="s">
        <v>56</v>
      </c>
      <c r="B28" s="111" t="s">
        <v>71</v>
      </c>
      <c r="C28" s="112"/>
      <c r="D28" s="112"/>
      <c r="E28" s="112"/>
      <c r="F28" s="112"/>
      <c r="G28" s="113"/>
    </row>
    <row r="29" spans="1:8" ht="15.75" x14ac:dyDescent="0.25">
      <c r="A29" s="20" t="s">
        <v>55</v>
      </c>
      <c r="B29" s="142" t="s">
        <v>70</v>
      </c>
      <c r="C29" s="143"/>
      <c r="D29" s="143"/>
      <c r="E29" s="143"/>
      <c r="F29" s="143"/>
      <c r="G29" s="144"/>
    </row>
    <row r="30" spans="1:8" ht="15.75" x14ac:dyDescent="0.25">
      <c r="A30" s="23" t="s">
        <v>54</v>
      </c>
      <c r="B30" s="172" t="s">
        <v>69</v>
      </c>
      <c r="C30" s="172"/>
      <c r="D30" s="172"/>
      <c r="E30" s="172"/>
      <c r="F30" s="172"/>
      <c r="G30" s="172"/>
    </row>
    <row r="31" spans="1:8" ht="15.75" x14ac:dyDescent="0.25">
      <c r="A31" s="158"/>
      <c r="B31" s="158"/>
      <c r="C31" s="158" t="s">
        <v>13</v>
      </c>
      <c r="D31" s="158"/>
      <c r="E31" s="158"/>
      <c r="F31" s="158"/>
      <c r="G31" s="158"/>
    </row>
    <row r="32" spans="1:8" ht="15.75" x14ac:dyDescent="0.25">
      <c r="A32" s="158"/>
      <c r="B32" s="158"/>
      <c r="C32" s="20">
        <v>2026</v>
      </c>
      <c r="D32" s="20">
        <v>2027</v>
      </c>
      <c r="E32" s="20">
        <v>2028</v>
      </c>
      <c r="F32" s="20">
        <v>2029</v>
      </c>
      <c r="G32" s="20" t="s">
        <v>14</v>
      </c>
    </row>
    <row r="33" spans="1:7" ht="15.75" x14ac:dyDescent="0.25">
      <c r="A33" s="19" t="s">
        <v>25</v>
      </c>
      <c r="B33" s="5"/>
      <c r="C33" s="22">
        <v>50000</v>
      </c>
      <c r="D33" s="22">
        <v>50000</v>
      </c>
      <c r="E33" s="22">
        <v>50000</v>
      </c>
      <c r="F33" s="22">
        <v>50000</v>
      </c>
      <c r="G33" s="22">
        <f>SUM(C33:F33)</f>
        <v>200000</v>
      </c>
    </row>
    <row r="34" spans="1:7" ht="15.75" x14ac:dyDescent="0.25">
      <c r="A34" s="19" t="s">
        <v>52</v>
      </c>
      <c r="B34" s="11" t="s">
        <v>67</v>
      </c>
      <c r="C34" s="20"/>
      <c r="D34" s="20"/>
      <c r="E34" s="20"/>
      <c r="F34" s="20"/>
      <c r="G34" s="20"/>
    </row>
    <row r="35" spans="1:7" ht="15.75" x14ac:dyDescent="0.25">
      <c r="A35" s="19" t="s">
        <v>51</v>
      </c>
      <c r="B35" s="20" t="s">
        <v>68</v>
      </c>
      <c r="C35" s="20">
        <v>300</v>
      </c>
      <c r="D35" s="20">
        <v>400</v>
      </c>
      <c r="E35" s="20">
        <v>500</v>
      </c>
      <c r="F35" s="20">
        <v>600</v>
      </c>
      <c r="G35" s="20">
        <f>SUM(C35:F35)</f>
        <v>1800</v>
      </c>
    </row>
    <row r="36" spans="1:7" ht="15.75" x14ac:dyDescent="0.25">
      <c r="A36" s="19" t="s">
        <v>49</v>
      </c>
      <c r="B36" s="158"/>
      <c r="C36" s="158"/>
      <c r="D36" s="158"/>
      <c r="E36" s="158"/>
      <c r="F36" s="158"/>
      <c r="G36" s="158"/>
    </row>
    <row r="37" spans="1:7" ht="15.75" x14ac:dyDescent="0.25">
      <c r="A37" s="19" t="s">
        <v>48</v>
      </c>
      <c r="B37" s="182">
        <v>45838</v>
      </c>
      <c r="C37" s="148"/>
      <c r="D37" s="148"/>
      <c r="E37" s="148"/>
      <c r="F37" s="148"/>
      <c r="G37" s="148"/>
    </row>
    <row r="38" spans="1:7" ht="15.75" x14ac:dyDescent="0.25">
      <c r="A38" s="19" t="s">
        <v>47</v>
      </c>
      <c r="B38" s="148" t="s">
        <v>30</v>
      </c>
      <c r="C38" s="148"/>
      <c r="D38" s="148"/>
      <c r="E38" s="148"/>
      <c r="F38" s="148"/>
      <c r="G38" s="148"/>
    </row>
    <row r="39" spans="1:7" ht="15.75" x14ac:dyDescent="0.25">
      <c r="A39" s="19" t="s">
        <v>46</v>
      </c>
      <c r="B39" s="183" t="s">
        <v>67</v>
      </c>
      <c r="C39" s="183"/>
      <c r="D39" s="183"/>
      <c r="E39" s="183"/>
      <c r="F39" s="183"/>
      <c r="G39" s="183"/>
    </row>
    <row r="40" spans="1:7" x14ac:dyDescent="0.25">
      <c r="A40" s="16"/>
      <c r="B40" s="16"/>
      <c r="C40" s="16"/>
      <c r="D40" s="16"/>
      <c r="E40" s="16"/>
      <c r="F40" s="16"/>
      <c r="G40" s="16"/>
    </row>
    <row r="41" spans="1:7" ht="15.75" x14ac:dyDescent="0.25">
      <c r="A41" s="20" t="s">
        <v>4</v>
      </c>
      <c r="B41" s="139" t="s">
        <v>59</v>
      </c>
      <c r="C41" s="140"/>
      <c r="D41" s="140"/>
      <c r="E41" s="140"/>
      <c r="F41" s="140"/>
      <c r="G41" s="141"/>
    </row>
    <row r="42" spans="1:7" ht="15.75" x14ac:dyDescent="0.25">
      <c r="A42" s="20" t="s">
        <v>58</v>
      </c>
      <c r="B42" s="176" t="s">
        <v>66</v>
      </c>
      <c r="C42" s="177"/>
      <c r="D42" s="177"/>
      <c r="E42" s="177"/>
      <c r="F42" s="177"/>
      <c r="G42" s="178"/>
    </row>
    <row r="43" spans="1:7" ht="15.75" x14ac:dyDescent="0.25">
      <c r="A43" s="24" t="s">
        <v>56</v>
      </c>
      <c r="B43" s="111" t="s">
        <v>65</v>
      </c>
      <c r="C43" s="112"/>
      <c r="D43" s="112"/>
      <c r="E43" s="112"/>
      <c r="F43" s="112"/>
      <c r="G43" s="113"/>
    </row>
    <row r="44" spans="1:7" ht="15.75" x14ac:dyDescent="0.25">
      <c r="A44" s="20" t="s">
        <v>55</v>
      </c>
      <c r="B44" s="142" t="s">
        <v>64</v>
      </c>
      <c r="C44" s="143"/>
      <c r="D44" s="143"/>
      <c r="E44" s="143"/>
      <c r="F44" s="143"/>
      <c r="G44" s="144"/>
    </row>
    <row r="45" spans="1:7" ht="15.75" x14ac:dyDescent="0.25">
      <c r="A45" s="23" t="s">
        <v>54</v>
      </c>
      <c r="B45" s="172" t="s">
        <v>63</v>
      </c>
      <c r="C45" s="172"/>
      <c r="D45" s="172"/>
      <c r="E45" s="172"/>
      <c r="F45" s="172"/>
      <c r="G45" s="172"/>
    </row>
    <row r="46" spans="1:7" ht="15.75" x14ac:dyDescent="0.25">
      <c r="A46" s="158"/>
      <c r="B46" s="158"/>
      <c r="C46" s="158" t="s">
        <v>13</v>
      </c>
      <c r="D46" s="158"/>
      <c r="E46" s="158"/>
      <c r="F46" s="158"/>
      <c r="G46" s="158"/>
    </row>
    <row r="47" spans="1:7" ht="15.75" x14ac:dyDescent="0.25">
      <c r="A47" s="158"/>
      <c r="B47" s="158"/>
      <c r="C47" s="20">
        <v>2026</v>
      </c>
      <c r="D47" s="20">
        <v>2027</v>
      </c>
      <c r="E47" s="20">
        <v>2028</v>
      </c>
      <c r="F47" s="20">
        <v>2029</v>
      </c>
      <c r="G47" s="20" t="s">
        <v>14</v>
      </c>
    </row>
    <row r="48" spans="1:7" ht="15.75" x14ac:dyDescent="0.25">
      <c r="A48" s="19" t="s">
        <v>25</v>
      </c>
      <c r="B48" s="11"/>
      <c r="C48" s="22">
        <v>1434000</v>
      </c>
      <c r="D48" s="22">
        <v>1490000</v>
      </c>
      <c r="E48" s="22">
        <v>1547000</v>
      </c>
      <c r="F48" s="22">
        <v>1605000</v>
      </c>
      <c r="G48" s="22">
        <f>SUM(C48:F48)</f>
        <v>6076000</v>
      </c>
    </row>
    <row r="49" spans="1:7" ht="15.75" x14ac:dyDescent="0.25">
      <c r="A49" s="19" t="s">
        <v>52</v>
      </c>
      <c r="B49" s="21" t="s">
        <v>60</v>
      </c>
      <c r="C49" s="20"/>
      <c r="D49" s="20"/>
      <c r="E49" s="20"/>
      <c r="F49" s="20"/>
      <c r="G49" s="20"/>
    </row>
    <row r="50" spans="1:7" ht="31.5" x14ac:dyDescent="0.25">
      <c r="A50" s="19" t="s">
        <v>51</v>
      </c>
      <c r="B50" s="21" t="s">
        <v>62</v>
      </c>
      <c r="C50" s="20">
        <v>360</v>
      </c>
      <c r="D50" s="20">
        <v>420</v>
      </c>
      <c r="E50" s="20">
        <v>540</v>
      </c>
      <c r="F50" s="20">
        <v>600</v>
      </c>
      <c r="G50" s="20">
        <v>1920</v>
      </c>
    </row>
    <row r="51" spans="1:7" ht="15.75" x14ac:dyDescent="0.25">
      <c r="A51" s="19" t="s">
        <v>49</v>
      </c>
      <c r="B51" s="173" t="s">
        <v>61</v>
      </c>
      <c r="C51" s="174"/>
      <c r="D51" s="174"/>
      <c r="E51" s="174"/>
      <c r="F51" s="174"/>
      <c r="G51" s="175"/>
    </row>
    <row r="52" spans="1:7" ht="15.75" x14ac:dyDescent="0.25">
      <c r="A52" s="19" t="s">
        <v>48</v>
      </c>
      <c r="B52" s="160">
        <v>45838</v>
      </c>
      <c r="C52" s="161"/>
      <c r="D52" s="161"/>
      <c r="E52" s="161"/>
      <c r="F52" s="161"/>
      <c r="G52" s="162"/>
    </row>
    <row r="53" spans="1:7" ht="15.75" x14ac:dyDescent="0.25">
      <c r="A53" s="19" t="s">
        <v>47</v>
      </c>
      <c r="B53" s="139" t="s">
        <v>30</v>
      </c>
      <c r="C53" s="140"/>
      <c r="D53" s="140"/>
      <c r="E53" s="140"/>
      <c r="F53" s="140"/>
      <c r="G53" s="141"/>
    </row>
    <row r="54" spans="1:7" ht="15.75" x14ac:dyDescent="0.25">
      <c r="A54" s="19" t="s">
        <v>46</v>
      </c>
      <c r="B54" s="169" t="s">
        <v>60</v>
      </c>
      <c r="C54" s="170"/>
      <c r="D54" s="170"/>
      <c r="E54" s="170"/>
      <c r="F54" s="170"/>
      <c r="G54" s="171"/>
    </row>
    <row r="55" spans="1:7" x14ac:dyDescent="0.25">
      <c r="A55" s="16"/>
      <c r="B55" s="16"/>
      <c r="C55" s="16"/>
      <c r="D55" s="16"/>
      <c r="E55" s="16"/>
      <c r="F55" s="16"/>
      <c r="G55" s="16"/>
    </row>
    <row r="56" spans="1:7" ht="15.75" x14ac:dyDescent="0.25">
      <c r="A56" s="20" t="s">
        <v>4</v>
      </c>
      <c r="B56" s="139" t="s">
        <v>59</v>
      </c>
      <c r="C56" s="140"/>
      <c r="D56" s="140"/>
      <c r="E56" s="140"/>
      <c r="F56" s="140"/>
      <c r="G56" s="141"/>
    </row>
    <row r="57" spans="1:7" ht="15.75" x14ac:dyDescent="0.25">
      <c r="A57" s="20" t="s">
        <v>58</v>
      </c>
      <c r="B57" s="176" t="s">
        <v>57</v>
      </c>
      <c r="C57" s="177"/>
      <c r="D57" s="177"/>
      <c r="E57" s="177"/>
      <c r="F57" s="177"/>
      <c r="G57" s="178"/>
    </row>
    <row r="58" spans="1:7" ht="15.75" x14ac:dyDescent="0.25">
      <c r="A58" s="24" t="s">
        <v>56</v>
      </c>
      <c r="B58" s="111" t="s">
        <v>158</v>
      </c>
      <c r="C58" s="112"/>
      <c r="D58" s="112"/>
      <c r="E58" s="112"/>
      <c r="F58" s="112"/>
      <c r="G58" s="113"/>
    </row>
    <row r="59" spans="1:7" ht="15.75" x14ac:dyDescent="0.25">
      <c r="A59" s="20" t="s">
        <v>55</v>
      </c>
      <c r="B59" s="142" t="s">
        <v>10</v>
      </c>
      <c r="C59" s="143"/>
      <c r="D59" s="143"/>
      <c r="E59" s="143"/>
      <c r="F59" s="143"/>
      <c r="G59" s="144"/>
    </row>
    <row r="60" spans="1:7" ht="15.75" x14ac:dyDescent="0.25">
      <c r="A60" s="23" t="s">
        <v>54</v>
      </c>
      <c r="B60" s="172" t="s">
        <v>53</v>
      </c>
      <c r="C60" s="172"/>
      <c r="D60" s="172"/>
      <c r="E60" s="172"/>
      <c r="F60" s="172"/>
      <c r="G60" s="172"/>
    </row>
    <row r="61" spans="1:7" ht="15.75" x14ac:dyDescent="0.25">
      <c r="A61" s="158"/>
      <c r="B61" s="158"/>
      <c r="C61" s="158" t="s">
        <v>13</v>
      </c>
      <c r="D61" s="158"/>
      <c r="E61" s="158"/>
      <c r="F61" s="158"/>
      <c r="G61" s="158"/>
    </row>
    <row r="62" spans="1:7" ht="15.75" x14ac:dyDescent="0.25">
      <c r="A62" s="158"/>
      <c r="B62" s="158"/>
      <c r="C62" s="20">
        <v>2026</v>
      </c>
      <c r="D62" s="20">
        <v>2027</v>
      </c>
      <c r="E62" s="20">
        <v>2028</v>
      </c>
      <c r="F62" s="20">
        <v>2029</v>
      </c>
      <c r="G62" s="20" t="s">
        <v>14</v>
      </c>
    </row>
    <row r="63" spans="1:7" ht="15.75" x14ac:dyDescent="0.25">
      <c r="A63" s="19" t="s">
        <v>25</v>
      </c>
      <c r="B63" s="11"/>
      <c r="C63" s="22">
        <v>108000</v>
      </c>
      <c r="D63" s="22">
        <v>113000</v>
      </c>
      <c r="E63" s="22">
        <v>117000</v>
      </c>
      <c r="F63" s="22">
        <v>121000</v>
      </c>
      <c r="G63" s="22">
        <f>SUM(C63:F63)</f>
        <v>459000</v>
      </c>
    </row>
    <row r="64" spans="1:7" ht="15.75" x14ac:dyDescent="0.25">
      <c r="A64" s="19" t="s">
        <v>52</v>
      </c>
      <c r="B64" s="21" t="s">
        <v>45</v>
      </c>
      <c r="C64" s="20"/>
      <c r="D64" s="20"/>
      <c r="E64" s="20"/>
      <c r="F64" s="20"/>
      <c r="G64" s="20"/>
    </row>
    <row r="65" spans="1:7" ht="15.75" x14ac:dyDescent="0.25">
      <c r="A65" s="19" t="s">
        <v>51</v>
      </c>
      <c r="B65" s="21" t="s">
        <v>50</v>
      </c>
      <c r="C65" s="20">
        <v>200</v>
      </c>
      <c r="D65" s="20">
        <v>250</v>
      </c>
      <c r="E65" s="20">
        <v>250</v>
      </c>
      <c r="F65" s="20">
        <v>300</v>
      </c>
      <c r="G65" s="20">
        <f>SUM(C65:F65)</f>
        <v>1000</v>
      </c>
    </row>
    <row r="66" spans="1:7" ht="15.75" x14ac:dyDescent="0.25">
      <c r="A66" s="19" t="s">
        <v>49</v>
      </c>
      <c r="B66" s="173" t="s">
        <v>35</v>
      </c>
      <c r="C66" s="174"/>
      <c r="D66" s="174"/>
      <c r="E66" s="174"/>
      <c r="F66" s="174"/>
      <c r="G66" s="175"/>
    </row>
    <row r="67" spans="1:7" ht="15.75" x14ac:dyDescent="0.25">
      <c r="A67" s="19" t="s">
        <v>48</v>
      </c>
      <c r="B67" s="160">
        <v>45838</v>
      </c>
      <c r="C67" s="161"/>
      <c r="D67" s="161"/>
      <c r="E67" s="161"/>
      <c r="F67" s="161"/>
      <c r="G67" s="162"/>
    </row>
    <row r="68" spans="1:7" ht="15.75" x14ac:dyDescent="0.25">
      <c r="A68" s="19" t="s">
        <v>47</v>
      </c>
      <c r="B68" s="139" t="s">
        <v>30</v>
      </c>
      <c r="C68" s="140"/>
      <c r="D68" s="140"/>
      <c r="E68" s="140"/>
      <c r="F68" s="140"/>
      <c r="G68" s="141"/>
    </row>
    <row r="69" spans="1:7" ht="15.75" x14ac:dyDescent="0.25">
      <c r="A69" s="19" t="s">
        <v>46</v>
      </c>
      <c r="B69" s="169" t="s">
        <v>45</v>
      </c>
      <c r="C69" s="170"/>
      <c r="D69" s="170"/>
      <c r="E69" s="170"/>
      <c r="F69" s="170"/>
      <c r="G69" s="171"/>
    </row>
    <row r="70" spans="1:7" x14ac:dyDescent="0.25">
      <c r="A70" s="16"/>
      <c r="B70" s="16"/>
      <c r="C70" s="16"/>
      <c r="D70" s="16"/>
      <c r="E70" s="16"/>
      <c r="F70" s="16"/>
      <c r="G70" s="16"/>
    </row>
    <row r="71" spans="1:7" ht="15.75" x14ac:dyDescent="0.25">
      <c r="A71" s="20" t="s">
        <v>4</v>
      </c>
      <c r="B71" s="139" t="s">
        <v>59</v>
      </c>
      <c r="C71" s="140"/>
      <c r="D71" s="140"/>
      <c r="E71" s="140"/>
      <c r="F71" s="140"/>
      <c r="G71" s="141"/>
    </row>
    <row r="72" spans="1:7" ht="15.75" customHeight="1" x14ac:dyDescent="0.25">
      <c r="A72" s="20" t="s">
        <v>58</v>
      </c>
      <c r="B72" s="163" t="s">
        <v>162</v>
      </c>
      <c r="C72" s="164"/>
      <c r="D72" s="164"/>
      <c r="E72" s="164"/>
      <c r="F72" s="164"/>
      <c r="G72" s="165"/>
    </row>
    <row r="73" spans="1:7" ht="15.75" x14ac:dyDescent="0.25">
      <c r="A73" s="24" t="s">
        <v>56</v>
      </c>
      <c r="B73" s="111" t="s">
        <v>161</v>
      </c>
      <c r="C73" s="112"/>
      <c r="D73" s="112"/>
      <c r="E73" s="112"/>
      <c r="F73" s="112"/>
      <c r="G73" s="113"/>
    </row>
    <row r="74" spans="1:7" ht="15.75" x14ac:dyDescent="0.25">
      <c r="A74" s="20" t="s">
        <v>55</v>
      </c>
      <c r="B74" s="136" t="s">
        <v>165</v>
      </c>
      <c r="C74" s="137"/>
      <c r="D74" s="137"/>
      <c r="E74" s="137"/>
      <c r="F74" s="137"/>
      <c r="G74" s="138"/>
    </row>
    <row r="75" spans="1:7" ht="15.75" customHeight="1" x14ac:dyDescent="0.25">
      <c r="A75" s="23" t="s">
        <v>54</v>
      </c>
      <c r="B75" s="166" t="s">
        <v>163</v>
      </c>
      <c r="C75" s="167"/>
      <c r="D75" s="167"/>
      <c r="E75" s="167"/>
      <c r="F75" s="167"/>
      <c r="G75" s="168"/>
    </row>
    <row r="76" spans="1:7" ht="15.75" x14ac:dyDescent="0.25">
      <c r="A76" s="158"/>
      <c r="B76" s="158"/>
      <c r="C76" s="158" t="s">
        <v>13</v>
      </c>
      <c r="D76" s="158"/>
      <c r="E76" s="158"/>
      <c r="F76" s="158"/>
      <c r="G76" s="158"/>
    </row>
    <row r="77" spans="1:7" ht="15.75" x14ac:dyDescent="0.25">
      <c r="A77" s="158"/>
      <c r="B77" s="158"/>
      <c r="C77" s="20">
        <v>2026</v>
      </c>
      <c r="D77" s="20">
        <v>2027</v>
      </c>
      <c r="E77" s="20">
        <v>2028</v>
      </c>
      <c r="F77" s="20">
        <v>2029</v>
      </c>
      <c r="G77" s="20" t="s">
        <v>14</v>
      </c>
    </row>
    <row r="78" spans="1:7" ht="15.75" x14ac:dyDescent="0.25">
      <c r="A78" s="19" t="s">
        <v>25</v>
      </c>
      <c r="B78" s="11"/>
      <c r="C78" s="45">
        <v>2000000</v>
      </c>
      <c r="D78" s="45">
        <v>2000000</v>
      </c>
      <c r="E78" s="45">
        <v>2000000</v>
      </c>
      <c r="F78" s="45">
        <v>2000000</v>
      </c>
      <c r="G78" s="45">
        <f>SUM(C78:F78)</f>
        <v>8000000</v>
      </c>
    </row>
    <row r="79" spans="1:7" ht="15.75" x14ac:dyDescent="0.25">
      <c r="A79" s="19" t="s">
        <v>52</v>
      </c>
      <c r="B79" s="43" t="s">
        <v>164</v>
      </c>
      <c r="C79" s="20"/>
      <c r="D79" s="20"/>
      <c r="E79" s="20"/>
      <c r="F79" s="20"/>
      <c r="G79" s="20"/>
    </row>
    <row r="80" spans="1:7" ht="15.75" x14ac:dyDescent="0.25">
      <c r="A80" s="19" t="s">
        <v>51</v>
      </c>
      <c r="B80" s="43" t="s">
        <v>166</v>
      </c>
      <c r="C80" s="43">
        <v>0.02</v>
      </c>
      <c r="D80" s="43">
        <v>0.03</v>
      </c>
      <c r="E80" s="43">
        <v>0.03</v>
      </c>
      <c r="F80" s="43">
        <v>0.02</v>
      </c>
      <c r="G80" s="44">
        <f>SUM(C80:F80)</f>
        <v>0.1</v>
      </c>
    </row>
    <row r="81" spans="1:7" ht="15.75" x14ac:dyDescent="0.25">
      <c r="A81" s="19" t="s">
        <v>49</v>
      </c>
      <c r="B81" s="159">
        <v>1.7745199999999999E-3</v>
      </c>
      <c r="C81" s="159"/>
      <c r="D81" s="159"/>
      <c r="E81" s="159"/>
      <c r="F81" s="159"/>
      <c r="G81" s="159"/>
    </row>
    <row r="82" spans="1:7" ht="15.75" x14ac:dyDescent="0.25">
      <c r="A82" s="19" t="s">
        <v>48</v>
      </c>
      <c r="B82" s="160">
        <v>45657</v>
      </c>
      <c r="C82" s="161"/>
      <c r="D82" s="161"/>
      <c r="E82" s="161"/>
      <c r="F82" s="161"/>
      <c r="G82" s="162"/>
    </row>
    <row r="83" spans="1:7" ht="15.75" x14ac:dyDescent="0.25">
      <c r="A83" s="19" t="s">
        <v>47</v>
      </c>
      <c r="B83" s="139" t="s">
        <v>30</v>
      </c>
      <c r="C83" s="140"/>
      <c r="D83" s="140"/>
      <c r="E83" s="140"/>
      <c r="F83" s="140"/>
      <c r="G83" s="141"/>
    </row>
    <row r="84" spans="1:7" ht="15.75" x14ac:dyDescent="0.25">
      <c r="A84" s="19" t="s">
        <v>46</v>
      </c>
      <c r="B84" s="157" t="s">
        <v>164</v>
      </c>
      <c r="C84" s="157"/>
      <c r="D84" s="157"/>
      <c r="E84" s="157"/>
      <c r="F84" s="157"/>
      <c r="G84" s="157"/>
    </row>
  </sheetData>
  <mergeCells count="60">
    <mergeCell ref="B11:G11"/>
    <mergeCell ref="A1:G1"/>
    <mergeCell ref="A2:G2"/>
    <mergeCell ref="A3:G3"/>
    <mergeCell ref="A9:A10"/>
    <mergeCell ref="B9:G10"/>
    <mergeCell ref="B21:G21"/>
    <mergeCell ref="B22:G22"/>
    <mergeCell ref="B23:G23"/>
    <mergeCell ref="B24:G24"/>
    <mergeCell ref="B12:G12"/>
    <mergeCell ref="B13:G13"/>
    <mergeCell ref="B14:G14"/>
    <mergeCell ref="B15:G15"/>
    <mergeCell ref="A16:B17"/>
    <mergeCell ref="C16:G16"/>
    <mergeCell ref="B42:G42"/>
    <mergeCell ref="B26:G26"/>
    <mergeCell ref="B27:G27"/>
    <mergeCell ref="B28:G28"/>
    <mergeCell ref="B29:G29"/>
    <mergeCell ref="B30:G30"/>
    <mergeCell ref="A31:B32"/>
    <mergeCell ref="C31:G31"/>
    <mergeCell ref="B36:G36"/>
    <mergeCell ref="B37:G37"/>
    <mergeCell ref="B38:G38"/>
    <mergeCell ref="B39:G39"/>
    <mergeCell ref="B41:G41"/>
    <mergeCell ref="B58:G58"/>
    <mergeCell ref="B43:G43"/>
    <mergeCell ref="B44:G44"/>
    <mergeCell ref="B45:G45"/>
    <mergeCell ref="A46:B47"/>
    <mergeCell ref="C46:G46"/>
    <mergeCell ref="B51:G51"/>
    <mergeCell ref="B52:G52"/>
    <mergeCell ref="B53:G53"/>
    <mergeCell ref="B54:G54"/>
    <mergeCell ref="B56:G56"/>
    <mergeCell ref="B57:G57"/>
    <mergeCell ref="B67:G67"/>
    <mergeCell ref="B68:G68"/>
    <mergeCell ref="B69:G69"/>
    <mergeCell ref="B59:G59"/>
    <mergeCell ref="B60:G60"/>
    <mergeCell ref="A61:B62"/>
    <mergeCell ref="C61:G61"/>
    <mergeCell ref="B66:G66"/>
    <mergeCell ref="B71:G71"/>
    <mergeCell ref="B72:G72"/>
    <mergeCell ref="B73:G73"/>
    <mergeCell ref="B74:G74"/>
    <mergeCell ref="B75:G75"/>
    <mergeCell ref="B84:G84"/>
    <mergeCell ref="A76:B77"/>
    <mergeCell ref="C76:G76"/>
    <mergeCell ref="B81:G81"/>
    <mergeCell ref="B82:G82"/>
    <mergeCell ref="B83:G8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topLeftCell="A100" workbookViewId="0">
      <selection activeCell="A115" sqref="A115"/>
    </sheetView>
  </sheetViews>
  <sheetFormatPr defaultRowHeight="15" x14ac:dyDescent="0.25"/>
  <cols>
    <col min="1" max="1" width="31.28515625" style="4" customWidth="1"/>
    <col min="2" max="2" width="52.42578125" style="4" customWidth="1"/>
    <col min="3" max="3" width="14.28515625" style="4" bestFit="1" customWidth="1"/>
    <col min="4" max="4" width="13.28515625" style="4" bestFit="1" customWidth="1"/>
    <col min="5" max="8" width="14.28515625" style="4" bestFit="1" customWidth="1"/>
    <col min="9" max="16384" width="9.140625" style="4"/>
  </cols>
  <sheetData>
    <row r="1" spans="1:9" s="2" customFormat="1" ht="18.75" x14ac:dyDescent="0.3">
      <c r="A1" s="96" t="s">
        <v>0</v>
      </c>
      <c r="B1" s="96"/>
      <c r="C1" s="96"/>
      <c r="D1" s="96"/>
      <c r="E1" s="96"/>
      <c r="F1" s="96"/>
      <c r="G1" s="96"/>
      <c r="H1" s="1"/>
      <c r="I1" s="1"/>
    </row>
    <row r="2" spans="1:9" s="2" customFormat="1" ht="18.75" x14ac:dyDescent="0.3">
      <c r="A2" s="97" t="s">
        <v>1</v>
      </c>
      <c r="B2" s="97"/>
      <c r="C2" s="97"/>
      <c r="D2" s="97"/>
      <c r="E2" s="97"/>
      <c r="F2" s="97"/>
      <c r="G2" s="97"/>
      <c r="H2" s="1"/>
      <c r="I2" s="1"/>
    </row>
    <row r="3" spans="1:9" s="2" customFormat="1" ht="18.75" x14ac:dyDescent="0.3">
      <c r="A3" s="98" t="s">
        <v>167</v>
      </c>
      <c r="B3" s="98"/>
      <c r="C3" s="98"/>
      <c r="D3" s="98"/>
      <c r="E3" s="98"/>
      <c r="F3" s="98"/>
      <c r="G3" s="98"/>
      <c r="H3" s="1"/>
      <c r="I3" s="1"/>
    </row>
    <row r="4" spans="1:9" s="2" customFormat="1" ht="19.5" thickBot="1" x14ac:dyDescent="0.35">
      <c r="A4" s="3"/>
      <c r="B4" s="3"/>
      <c r="C4" s="3"/>
      <c r="D4" s="3"/>
      <c r="E4" s="3"/>
      <c r="F4" s="3"/>
      <c r="G4" s="3"/>
      <c r="H4" s="1"/>
      <c r="I4" s="1"/>
    </row>
    <row r="5" spans="1:9" customFormat="1" x14ac:dyDescent="0.25">
      <c r="A5" s="47" t="s">
        <v>168</v>
      </c>
      <c r="B5" s="48"/>
      <c r="C5" s="48"/>
      <c r="D5" s="48"/>
      <c r="E5" s="48"/>
      <c r="F5" s="48"/>
      <c r="G5" s="49"/>
    </row>
    <row r="6" spans="1:9" customFormat="1" ht="15.75" thickBot="1" x14ac:dyDescent="0.3">
      <c r="A6" s="57" t="s">
        <v>169</v>
      </c>
      <c r="B6" s="58" t="s">
        <v>170</v>
      </c>
      <c r="C6" s="59">
        <v>2026</v>
      </c>
      <c r="D6" s="59">
        <v>2027</v>
      </c>
      <c r="E6" s="59">
        <v>2028</v>
      </c>
      <c r="F6" s="59">
        <v>2029</v>
      </c>
      <c r="G6" s="60" t="s">
        <v>14</v>
      </c>
      <c r="H6" s="53"/>
      <c r="I6" s="53"/>
    </row>
    <row r="7" spans="1:9" customFormat="1" ht="30.75" thickBot="1" x14ac:dyDescent="0.3">
      <c r="A7" s="61">
        <v>5</v>
      </c>
      <c r="B7" s="67" t="s">
        <v>176</v>
      </c>
      <c r="C7" s="63">
        <v>2682000</v>
      </c>
      <c r="D7" s="63">
        <v>2788000</v>
      </c>
      <c r="E7" s="63">
        <v>2894000</v>
      </c>
      <c r="F7" s="63">
        <v>3003000</v>
      </c>
      <c r="G7" s="64">
        <f>SUM(C7:F7)</f>
        <v>11367000</v>
      </c>
      <c r="H7" s="54"/>
      <c r="I7" s="54"/>
    </row>
    <row r="8" spans="1:9" s="2" customFormat="1" ht="18.75" x14ac:dyDescent="0.3">
      <c r="A8" s="3"/>
      <c r="B8" s="3"/>
      <c r="C8" s="3"/>
      <c r="D8" s="3"/>
      <c r="E8" s="3"/>
      <c r="F8" s="3"/>
      <c r="G8" s="3"/>
      <c r="H8" s="1"/>
      <c r="I8" s="1"/>
    </row>
    <row r="9" spans="1:9" s="2" customFormat="1" ht="18.75" x14ac:dyDescent="0.3">
      <c r="A9" s="3"/>
      <c r="B9" s="3"/>
      <c r="C9" s="3"/>
      <c r="D9" s="3"/>
      <c r="E9" s="3"/>
      <c r="F9" s="3"/>
      <c r="G9" s="3"/>
      <c r="H9" s="1"/>
      <c r="I9" s="1"/>
    </row>
    <row r="10" spans="1:9" x14ac:dyDescent="0.25">
      <c r="A10" s="128" t="s">
        <v>2</v>
      </c>
      <c r="B10" s="129" t="s">
        <v>3</v>
      </c>
      <c r="C10" s="130"/>
      <c r="D10" s="130"/>
      <c r="E10" s="130"/>
      <c r="F10" s="130"/>
      <c r="G10" s="131"/>
    </row>
    <row r="11" spans="1:9" x14ac:dyDescent="0.25">
      <c r="A11" s="128"/>
      <c r="B11" s="132"/>
      <c r="C11" s="133"/>
      <c r="D11" s="133"/>
      <c r="E11" s="133"/>
      <c r="F11" s="133"/>
      <c r="G11" s="134"/>
    </row>
    <row r="12" spans="1:9" ht="15.75" x14ac:dyDescent="0.25">
      <c r="A12" s="5" t="s">
        <v>4</v>
      </c>
      <c r="B12" s="125" t="s">
        <v>84</v>
      </c>
      <c r="C12" s="126"/>
      <c r="D12" s="126"/>
      <c r="E12" s="126"/>
      <c r="F12" s="126"/>
      <c r="G12" s="127"/>
    </row>
    <row r="13" spans="1:9" ht="15.75" x14ac:dyDescent="0.25">
      <c r="A13" s="5" t="s">
        <v>6</v>
      </c>
      <c r="B13" s="207" t="s">
        <v>117</v>
      </c>
      <c r="C13" s="207"/>
      <c r="D13" s="207"/>
      <c r="E13" s="207"/>
      <c r="F13" s="207"/>
      <c r="G13" s="207"/>
    </row>
    <row r="14" spans="1:9" ht="15.75" x14ac:dyDescent="0.25">
      <c r="A14" s="14" t="s">
        <v>8</v>
      </c>
      <c r="B14" s="111" t="s">
        <v>116</v>
      </c>
      <c r="C14" s="112"/>
      <c r="D14" s="112"/>
      <c r="E14" s="112"/>
      <c r="F14" s="112"/>
      <c r="G14" s="113"/>
    </row>
    <row r="15" spans="1:9" ht="18" customHeight="1" x14ac:dyDescent="0.25">
      <c r="A15" s="5" t="s">
        <v>9</v>
      </c>
      <c r="B15" s="150" t="s">
        <v>10</v>
      </c>
      <c r="C15" s="150"/>
      <c r="D15" s="150"/>
      <c r="E15" s="150"/>
      <c r="F15" s="150"/>
      <c r="G15" s="150"/>
    </row>
    <row r="16" spans="1:9" ht="28.5" customHeight="1" x14ac:dyDescent="0.25">
      <c r="A16" s="8" t="s">
        <v>11</v>
      </c>
      <c r="B16" s="122" t="s">
        <v>115</v>
      </c>
      <c r="C16" s="123"/>
      <c r="D16" s="123"/>
      <c r="E16" s="123"/>
      <c r="F16" s="123"/>
      <c r="G16" s="124"/>
    </row>
    <row r="17" spans="1:8" ht="19.5" customHeight="1" x14ac:dyDescent="0.25">
      <c r="A17" s="100"/>
      <c r="B17" s="101"/>
      <c r="C17" s="99" t="s">
        <v>13</v>
      </c>
      <c r="D17" s="99"/>
      <c r="E17" s="99"/>
      <c r="F17" s="99"/>
      <c r="G17" s="99"/>
    </row>
    <row r="18" spans="1:8" ht="17.25" customHeight="1" x14ac:dyDescent="0.25">
      <c r="A18" s="102"/>
      <c r="B18" s="103"/>
      <c r="C18" s="5">
        <v>2026</v>
      </c>
      <c r="D18" s="5">
        <v>2027</v>
      </c>
      <c r="E18" s="5">
        <v>2028</v>
      </c>
      <c r="F18" s="5">
        <v>2029</v>
      </c>
      <c r="G18" s="5" t="s">
        <v>14</v>
      </c>
    </row>
    <row r="19" spans="1:8" ht="15.75" x14ac:dyDescent="0.25">
      <c r="A19" s="5" t="s">
        <v>25</v>
      </c>
      <c r="B19" s="10"/>
      <c r="C19" s="12">
        <v>9497000</v>
      </c>
      <c r="D19" s="12">
        <v>9782000</v>
      </c>
      <c r="E19" s="12">
        <v>10155000</v>
      </c>
      <c r="F19" s="12">
        <v>10537000</v>
      </c>
      <c r="G19" s="12">
        <f>SUM(C19:F19)</f>
        <v>39971000</v>
      </c>
      <c r="H19" s="13"/>
    </row>
    <row r="20" spans="1:8" ht="15.75" x14ac:dyDescent="0.25">
      <c r="A20" s="5" t="s">
        <v>16</v>
      </c>
      <c r="B20" s="11" t="s">
        <v>114</v>
      </c>
      <c r="C20" s="5"/>
      <c r="D20" s="5"/>
      <c r="E20" s="5"/>
      <c r="F20" s="37"/>
      <c r="G20" s="5"/>
    </row>
    <row r="21" spans="1:8" ht="29.25" customHeight="1" x14ac:dyDescent="0.25">
      <c r="A21" s="39" t="s">
        <v>17</v>
      </c>
      <c r="B21" s="38" t="s">
        <v>195</v>
      </c>
      <c r="C21" s="37">
        <v>46</v>
      </c>
      <c r="D21" s="37">
        <v>24</v>
      </c>
      <c r="E21" s="37">
        <v>24</v>
      </c>
      <c r="F21" s="37">
        <v>24</v>
      </c>
      <c r="G21" s="37">
        <f>SUM(C21:F21)</f>
        <v>118</v>
      </c>
      <c r="H21" s="36"/>
    </row>
    <row r="22" spans="1:8" x14ac:dyDescent="0.25">
      <c r="A22" s="5" t="s">
        <v>18</v>
      </c>
      <c r="B22" s="206">
        <v>236</v>
      </c>
      <c r="C22" s="137"/>
      <c r="D22" s="137"/>
      <c r="E22" s="137"/>
      <c r="F22" s="137"/>
      <c r="G22" s="138"/>
    </row>
    <row r="23" spans="1:8" x14ac:dyDescent="0.25">
      <c r="A23" s="5" t="s">
        <v>20</v>
      </c>
      <c r="B23" s="186">
        <v>45838</v>
      </c>
      <c r="C23" s="137"/>
      <c r="D23" s="137"/>
      <c r="E23" s="137"/>
      <c r="F23" s="137"/>
      <c r="G23" s="138"/>
    </row>
    <row r="24" spans="1:8" x14ac:dyDescent="0.25">
      <c r="A24" s="5" t="s">
        <v>21</v>
      </c>
      <c r="B24" s="136" t="s">
        <v>30</v>
      </c>
      <c r="C24" s="137"/>
      <c r="D24" s="137"/>
      <c r="E24" s="137"/>
      <c r="F24" s="137"/>
      <c r="G24" s="138"/>
    </row>
    <row r="25" spans="1:8" x14ac:dyDescent="0.25">
      <c r="A25" s="5" t="s">
        <v>22</v>
      </c>
      <c r="B25" s="99" t="s">
        <v>113</v>
      </c>
      <c r="C25" s="99"/>
      <c r="D25" s="99"/>
      <c r="E25" s="99"/>
      <c r="F25" s="99"/>
      <c r="G25" s="99"/>
    </row>
    <row r="26" spans="1:8" x14ac:dyDescent="0.25">
      <c r="A26" s="16"/>
      <c r="B26" s="16"/>
      <c r="C26" s="16"/>
      <c r="D26" s="16"/>
      <c r="E26" s="16"/>
      <c r="F26" s="16"/>
      <c r="G26" s="16"/>
    </row>
    <row r="27" spans="1:8" ht="15.75" x14ac:dyDescent="0.25">
      <c r="A27" s="6" t="s">
        <v>4</v>
      </c>
      <c r="B27" s="148" t="s">
        <v>84</v>
      </c>
      <c r="C27" s="148"/>
      <c r="D27" s="148"/>
      <c r="E27" s="148"/>
      <c r="F27" s="148"/>
      <c r="G27" s="148"/>
    </row>
    <row r="28" spans="1:8" x14ac:dyDescent="0.25">
      <c r="A28" s="6" t="s">
        <v>6</v>
      </c>
      <c r="B28" s="203" t="s">
        <v>112</v>
      </c>
      <c r="C28" s="204"/>
      <c r="D28" s="204"/>
      <c r="E28" s="204"/>
      <c r="F28" s="204"/>
      <c r="G28" s="204"/>
    </row>
    <row r="29" spans="1:8" ht="15.75" x14ac:dyDescent="0.25">
      <c r="A29" s="7" t="s">
        <v>8</v>
      </c>
      <c r="B29" s="118" t="s">
        <v>111</v>
      </c>
      <c r="C29" s="118"/>
      <c r="D29" s="118"/>
      <c r="E29" s="118"/>
      <c r="F29" s="118"/>
      <c r="G29" s="118"/>
    </row>
    <row r="30" spans="1:8" x14ac:dyDescent="0.25">
      <c r="A30" s="6" t="s">
        <v>9</v>
      </c>
      <c r="B30" s="150" t="s">
        <v>10</v>
      </c>
      <c r="C30" s="150"/>
      <c r="D30" s="150"/>
      <c r="E30" s="150"/>
      <c r="F30" s="150"/>
      <c r="G30" s="150"/>
    </row>
    <row r="31" spans="1:8" ht="33.75" customHeight="1" x14ac:dyDescent="0.25">
      <c r="A31" s="27" t="s">
        <v>11</v>
      </c>
      <c r="B31" s="172" t="s">
        <v>110</v>
      </c>
      <c r="C31" s="172"/>
      <c r="D31" s="172"/>
      <c r="E31" s="172"/>
      <c r="F31" s="172"/>
      <c r="G31" s="172"/>
    </row>
    <row r="32" spans="1:8" x14ac:dyDescent="0.25">
      <c r="A32" s="100"/>
      <c r="B32" s="101"/>
      <c r="C32" s="99" t="s">
        <v>13</v>
      </c>
      <c r="D32" s="99"/>
      <c r="E32" s="99"/>
      <c r="F32" s="99"/>
      <c r="G32" s="99"/>
    </row>
    <row r="33" spans="1:7" x14ac:dyDescent="0.25">
      <c r="A33" s="102"/>
      <c r="B33" s="103"/>
      <c r="C33" s="5">
        <v>2026</v>
      </c>
      <c r="D33" s="5">
        <v>2027</v>
      </c>
      <c r="E33" s="5">
        <v>2028</v>
      </c>
      <c r="F33" s="5">
        <v>2029</v>
      </c>
      <c r="G33" s="5" t="s">
        <v>14</v>
      </c>
    </row>
    <row r="34" spans="1:7" x14ac:dyDescent="0.25">
      <c r="A34" s="5" t="s">
        <v>25</v>
      </c>
      <c r="C34" s="12">
        <v>11301000</v>
      </c>
      <c r="D34" s="12">
        <v>9877000</v>
      </c>
      <c r="E34" s="12">
        <v>10253000</v>
      </c>
      <c r="F34" s="12">
        <v>10639000</v>
      </c>
      <c r="G34" s="12">
        <f>SUM(C34:F34)</f>
        <v>42070000</v>
      </c>
    </row>
    <row r="35" spans="1:7" ht="15.75" x14ac:dyDescent="0.25">
      <c r="A35" s="5" t="s">
        <v>16</v>
      </c>
      <c r="B35" s="11" t="s">
        <v>109</v>
      </c>
      <c r="C35" s="5"/>
      <c r="D35" s="5"/>
      <c r="E35" s="5"/>
      <c r="F35" s="5"/>
      <c r="G35" s="5"/>
    </row>
    <row r="36" spans="1:7" x14ac:dyDescent="0.25">
      <c r="A36" s="5" t="s">
        <v>17</v>
      </c>
      <c r="B36" s="5" t="s">
        <v>108</v>
      </c>
      <c r="C36" s="5">
        <v>1</v>
      </c>
      <c r="D36" s="5">
        <v>1</v>
      </c>
      <c r="E36" s="5">
        <v>1</v>
      </c>
      <c r="F36" s="5">
        <v>1</v>
      </c>
      <c r="G36" s="5">
        <v>4</v>
      </c>
    </row>
    <row r="37" spans="1:7" x14ac:dyDescent="0.25">
      <c r="A37" s="5" t="s">
        <v>18</v>
      </c>
      <c r="B37" s="136">
        <v>30</v>
      </c>
      <c r="C37" s="137"/>
      <c r="D37" s="137"/>
      <c r="E37" s="137"/>
      <c r="F37" s="137"/>
      <c r="G37" s="138"/>
    </row>
    <row r="38" spans="1:7" x14ac:dyDescent="0.25">
      <c r="A38" s="5" t="s">
        <v>20</v>
      </c>
      <c r="B38" s="186">
        <v>45838</v>
      </c>
      <c r="C38" s="137"/>
      <c r="D38" s="137"/>
      <c r="E38" s="137"/>
      <c r="F38" s="137"/>
      <c r="G38" s="138"/>
    </row>
    <row r="39" spans="1:7" x14ac:dyDescent="0.25">
      <c r="A39" s="5" t="s">
        <v>21</v>
      </c>
      <c r="B39" s="136" t="s">
        <v>30</v>
      </c>
      <c r="C39" s="137"/>
      <c r="D39" s="137"/>
      <c r="E39" s="137"/>
      <c r="F39" s="137"/>
      <c r="G39" s="138"/>
    </row>
    <row r="40" spans="1:7" x14ac:dyDescent="0.25">
      <c r="A40" s="5" t="s">
        <v>22</v>
      </c>
      <c r="B40" s="99" t="s">
        <v>107</v>
      </c>
      <c r="C40" s="99"/>
      <c r="D40" s="99"/>
      <c r="E40" s="99"/>
      <c r="F40" s="99"/>
      <c r="G40" s="99"/>
    </row>
    <row r="41" spans="1:7" x14ac:dyDescent="0.25">
      <c r="A41" s="16"/>
      <c r="B41" s="35"/>
      <c r="C41" s="35"/>
      <c r="D41" s="35"/>
      <c r="E41" s="35"/>
      <c r="F41" s="35"/>
      <c r="G41" s="35"/>
    </row>
    <row r="42" spans="1:7" ht="15.75" x14ac:dyDescent="0.25">
      <c r="A42" s="6" t="s">
        <v>4</v>
      </c>
      <c r="B42" s="148" t="s">
        <v>84</v>
      </c>
      <c r="C42" s="148"/>
      <c r="D42" s="148"/>
      <c r="E42" s="148"/>
      <c r="F42" s="148"/>
      <c r="G42" s="148"/>
    </row>
    <row r="43" spans="1:7" x14ac:dyDescent="0.25">
      <c r="A43" s="6" t="s">
        <v>6</v>
      </c>
      <c r="B43" s="203" t="s">
        <v>106</v>
      </c>
      <c r="C43" s="204"/>
      <c r="D43" s="204"/>
      <c r="E43" s="204"/>
      <c r="F43" s="204"/>
      <c r="G43" s="204"/>
    </row>
    <row r="44" spans="1:7" ht="15.75" x14ac:dyDescent="0.25">
      <c r="A44" s="7" t="s">
        <v>8</v>
      </c>
      <c r="B44" s="205" t="s">
        <v>159</v>
      </c>
      <c r="C44" s="205"/>
      <c r="D44" s="205"/>
      <c r="E44" s="205"/>
      <c r="F44" s="205"/>
      <c r="G44" s="205"/>
    </row>
    <row r="45" spans="1:7" x14ac:dyDescent="0.25">
      <c r="A45" s="6" t="s">
        <v>9</v>
      </c>
      <c r="B45" s="150" t="s">
        <v>10</v>
      </c>
      <c r="C45" s="150"/>
      <c r="D45" s="150"/>
      <c r="E45" s="150"/>
      <c r="F45" s="150"/>
      <c r="G45" s="150"/>
    </row>
    <row r="46" spans="1:7" ht="15.75" x14ac:dyDescent="0.25">
      <c r="A46" s="27" t="s">
        <v>11</v>
      </c>
      <c r="B46" s="172" t="s">
        <v>105</v>
      </c>
      <c r="C46" s="172"/>
      <c r="D46" s="172"/>
      <c r="E46" s="172"/>
      <c r="F46" s="172"/>
      <c r="G46" s="172"/>
    </row>
    <row r="47" spans="1:7" x14ac:dyDescent="0.25">
      <c r="A47" s="100"/>
      <c r="B47" s="101"/>
      <c r="C47" s="99" t="s">
        <v>13</v>
      </c>
      <c r="D47" s="99"/>
      <c r="E47" s="99"/>
      <c r="F47" s="99"/>
      <c r="G47" s="99"/>
    </row>
    <row r="48" spans="1:7" x14ac:dyDescent="0.25">
      <c r="A48" s="102"/>
      <c r="B48" s="103"/>
      <c r="C48" s="5">
        <v>2026</v>
      </c>
      <c r="D48" s="5">
        <v>2027</v>
      </c>
      <c r="E48" s="5">
        <v>2028</v>
      </c>
      <c r="F48" s="5">
        <v>2029</v>
      </c>
      <c r="G48" s="5" t="s">
        <v>14</v>
      </c>
    </row>
    <row r="49" spans="1:7" x14ac:dyDescent="0.25">
      <c r="A49" s="5" t="s">
        <v>25</v>
      </c>
      <c r="C49" s="12">
        <v>100000</v>
      </c>
      <c r="D49" s="12">
        <v>100000</v>
      </c>
      <c r="E49" s="12">
        <v>100000</v>
      </c>
      <c r="F49" s="12">
        <v>100000</v>
      </c>
      <c r="G49" s="12">
        <f>SUM(C49:F49)</f>
        <v>400000</v>
      </c>
    </row>
    <row r="50" spans="1:7" ht="15.75" x14ac:dyDescent="0.25">
      <c r="A50" s="5" t="s">
        <v>16</v>
      </c>
      <c r="B50" s="11" t="s">
        <v>104</v>
      </c>
      <c r="C50" s="5"/>
      <c r="D50" s="5"/>
      <c r="E50" s="5"/>
      <c r="F50" s="5"/>
      <c r="G50" s="5"/>
    </row>
    <row r="51" spans="1:7" x14ac:dyDescent="0.25">
      <c r="A51" s="5" t="s">
        <v>17</v>
      </c>
      <c r="B51" s="5" t="s">
        <v>197</v>
      </c>
      <c r="C51" s="5">
        <v>36</v>
      </c>
      <c r="D51" s="5">
        <v>40</v>
      </c>
      <c r="E51" s="5">
        <v>44</v>
      </c>
      <c r="F51" s="5">
        <v>48</v>
      </c>
      <c r="G51" s="5">
        <v>168</v>
      </c>
    </row>
    <row r="52" spans="1:7" x14ac:dyDescent="0.25">
      <c r="A52" s="5" t="s">
        <v>18</v>
      </c>
      <c r="B52" s="136">
        <v>4</v>
      </c>
      <c r="C52" s="137"/>
      <c r="D52" s="137"/>
      <c r="E52" s="137"/>
      <c r="F52" s="137"/>
      <c r="G52" s="138"/>
    </row>
    <row r="53" spans="1:7" x14ac:dyDescent="0.25">
      <c r="A53" s="5" t="s">
        <v>20</v>
      </c>
      <c r="B53" s="186">
        <v>45838</v>
      </c>
      <c r="C53" s="137"/>
      <c r="D53" s="137"/>
      <c r="E53" s="137"/>
      <c r="F53" s="137"/>
      <c r="G53" s="138"/>
    </row>
    <row r="54" spans="1:7" x14ac:dyDescent="0.25">
      <c r="A54" s="5" t="s">
        <v>21</v>
      </c>
      <c r="B54" s="136" t="s">
        <v>30</v>
      </c>
      <c r="C54" s="137"/>
      <c r="D54" s="137"/>
      <c r="E54" s="137"/>
      <c r="F54" s="137"/>
      <c r="G54" s="138"/>
    </row>
    <row r="55" spans="1:7" x14ac:dyDescent="0.25">
      <c r="A55" s="5" t="s">
        <v>22</v>
      </c>
      <c r="B55" s="99" t="s">
        <v>103</v>
      </c>
      <c r="C55" s="99"/>
      <c r="D55" s="99"/>
      <c r="E55" s="99"/>
      <c r="F55" s="99"/>
      <c r="G55" s="99"/>
    </row>
    <row r="56" spans="1:7" x14ac:dyDescent="0.25">
      <c r="A56" s="16"/>
      <c r="B56" s="16"/>
      <c r="C56" s="16"/>
      <c r="D56" s="16"/>
      <c r="E56" s="16"/>
      <c r="F56" s="16"/>
      <c r="G56" s="16"/>
    </row>
    <row r="57" spans="1:7" ht="15.75" x14ac:dyDescent="0.25">
      <c r="A57" s="5" t="s">
        <v>4</v>
      </c>
      <c r="B57" s="125" t="s">
        <v>84</v>
      </c>
      <c r="C57" s="126"/>
      <c r="D57" s="126"/>
      <c r="E57" s="126"/>
      <c r="F57" s="126"/>
      <c r="G57" s="127"/>
    </row>
    <row r="58" spans="1:7" x14ac:dyDescent="0.25">
      <c r="A58" s="5" t="s">
        <v>6</v>
      </c>
      <c r="B58" s="203" t="s">
        <v>102</v>
      </c>
      <c r="C58" s="203"/>
      <c r="D58" s="203"/>
      <c r="E58" s="203"/>
      <c r="F58" s="203"/>
      <c r="G58" s="203"/>
    </row>
    <row r="59" spans="1:7" ht="15.75" x14ac:dyDescent="0.25">
      <c r="A59" s="14" t="s">
        <v>8</v>
      </c>
      <c r="B59" s="111" t="s">
        <v>101</v>
      </c>
      <c r="C59" s="112"/>
      <c r="D59" s="112"/>
      <c r="E59" s="112"/>
      <c r="F59" s="112"/>
      <c r="G59" s="113"/>
    </row>
    <row r="60" spans="1:7" x14ac:dyDescent="0.25">
      <c r="A60" s="5" t="s">
        <v>9</v>
      </c>
      <c r="B60" s="150" t="s">
        <v>10</v>
      </c>
      <c r="C60" s="150"/>
      <c r="D60" s="150"/>
      <c r="E60" s="150"/>
      <c r="F60" s="150"/>
      <c r="G60" s="150"/>
    </row>
    <row r="61" spans="1:7" ht="15.75" x14ac:dyDescent="0.25">
      <c r="A61" s="8" t="s">
        <v>11</v>
      </c>
      <c r="B61" s="122" t="s">
        <v>100</v>
      </c>
      <c r="C61" s="123"/>
      <c r="D61" s="123"/>
      <c r="E61" s="123"/>
      <c r="F61" s="123"/>
      <c r="G61" s="124"/>
    </row>
    <row r="62" spans="1:7" x14ac:dyDescent="0.25">
      <c r="A62" s="100"/>
      <c r="B62" s="101"/>
      <c r="C62" s="99" t="s">
        <v>13</v>
      </c>
      <c r="D62" s="99"/>
      <c r="E62" s="99"/>
      <c r="F62" s="99"/>
      <c r="G62" s="99"/>
    </row>
    <row r="63" spans="1:7" x14ac:dyDescent="0.25">
      <c r="A63" s="102"/>
      <c r="B63" s="103"/>
      <c r="C63" s="5">
        <v>2026</v>
      </c>
      <c r="D63" s="5">
        <v>2027</v>
      </c>
      <c r="E63" s="5">
        <v>2028</v>
      </c>
      <c r="F63" s="5">
        <v>2029</v>
      </c>
      <c r="G63" s="5" t="s">
        <v>14</v>
      </c>
    </row>
    <row r="64" spans="1:7" ht="15.75" x14ac:dyDescent="0.25">
      <c r="A64" s="5" t="s">
        <v>25</v>
      </c>
      <c r="B64" s="10"/>
      <c r="C64" s="12">
        <v>560000</v>
      </c>
      <c r="D64" s="12">
        <v>582000</v>
      </c>
      <c r="E64" s="12">
        <v>604000</v>
      </c>
      <c r="F64" s="12">
        <v>627000</v>
      </c>
      <c r="G64" s="12">
        <f>SUM(C64:F64)</f>
        <v>2373000</v>
      </c>
    </row>
    <row r="65" spans="1:7" ht="31.5" x14ac:dyDescent="0.25">
      <c r="A65" s="5" t="s">
        <v>16</v>
      </c>
      <c r="B65" s="11" t="s">
        <v>196</v>
      </c>
      <c r="C65" s="5"/>
      <c r="D65" s="5"/>
      <c r="E65" s="5"/>
      <c r="F65" s="5"/>
      <c r="G65" s="5"/>
    </row>
    <row r="66" spans="1:7" x14ac:dyDescent="0.25">
      <c r="A66" s="5" t="s">
        <v>17</v>
      </c>
      <c r="B66" s="34" t="s">
        <v>99</v>
      </c>
      <c r="C66" s="33">
        <v>0.02</v>
      </c>
      <c r="D66" s="33">
        <v>0.03</v>
      </c>
      <c r="E66" s="33">
        <v>0.03</v>
      </c>
      <c r="F66" s="33">
        <v>0.02</v>
      </c>
      <c r="G66" s="32">
        <v>0.1</v>
      </c>
    </row>
    <row r="67" spans="1:7" x14ac:dyDescent="0.25">
      <c r="A67" s="5" t="s">
        <v>18</v>
      </c>
      <c r="B67" s="200">
        <v>2193087</v>
      </c>
      <c r="C67" s="201"/>
      <c r="D67" s="201"/>
      <c r="E67" s="201"/>
      <c r="F67" s="201"/>
      <c r="G67" s="202"/>
    </row>
    <row r="68" spans="1:7" x14ac:dyDescent="0.25">
      <c r="A68" s="5" t="s">
        <v>20</v>
      </c>
      <c r="B68" s="186">
        <v>45838</v>
      </c>
      <c r="C68" s="137"/>
      <c r="D68" s="137"/>
      <c r="E68" s="137"/>
      <c r="F68" s="137"/>
      <c r="G68" s="138"/>
    </row>
    <row r="69" spans="1:7" x14ac:dyDescent="0.25">
      <c r="A69" s="5" t="s">
        <v>21</v>
      </c>
      <c r="B69" s="136" t="s">
        <v>30</v>
      </c>
      <c r="C69" s="137"/>
      <c r="D69" s="137"/>
      <c r="E69" s="137"/>
      <c r="F69" s="137"/>
      <c r="G69" s="138"/>
    </row>
    <row r="70" spans="1:7" x14ac:dyDescent="0.25">
      <c r="A70" s="5" t="s">
        <v>22</v>
      </c>
      <c r="B70" s="99" t="s">
        <v>98</v>
      </c>
      <c r="C70" s="99"/>
      <c r="D70" s="99"/>
      <c r="E70" s="99"/>
      <c r="F70" s="99"/>
      <c r="G70" s="99"/>
    </row>
    <row r="71" spans="1:7" x14ac:dyDescent="0.25">
      <c r="A71" s="16"/>
      <c r="B71" s="16"/>
      <c r="C71" s="16"/>
      <c r="D71" s="16"/>
      <c r="E71" s="16"/>
      <c r="F71" s="16"/>
      <c r="G71" s="16"/>
    </row>
    <row r="72" spans="1:7" ht="15.75" x14ac:dyDescent="0.25">
      <c r="A72" s="5" t="s">
        <v>4</v>
      </c>
      <c r="B72" s="125" t="s">
        <v>84</v>
      </c>
      <c r="C72" s="126"/>
      <c r="D72" s="126"/>
      <c r="E72" s="126"/>
      <c r="F72" s="126"/>
      <c r="G72" s="127"/>
    </row>
    <row r="73" spans="1:7" x14ac:dyDescent="0.25">
      <c r="A73" s="5" t="s">
        <v>6</v>
      </c>
      <c r="B73" s="203" t="s">
        <v>97</v>
      </c>
      <c r="C73" s="204"/>
      <c r="D73" s="204"/>
      <c r="E73" s="204"/>
      <c r="F73" s="204"/>
      <c r="G73" s="204"/>
    </row>
    <row r="74" spans="1:7" ht="15.75" x14ac:dyDescent="0.25">
      <c r="A74" s="14" t="s">
        <v>8</v>
      </c>
      <c r="B74" s="111" t="s">
        <v>96</v>
      </c>
      <c r="C74" s="112"/>
      <c r="D74" s="112"/>
      <c r="E74" s="112"/>
      <c r="F74" s="112"/>
      <c r="G74" s="113"/>
    </row>
    <row r="75" spans="1:7" x14ac:dyDescent="0.25">
      <c r="A75" s="5" t="s">
        <v>9</v>
      </c>
      <c r="B75" s="197" t="s">
        <v>95</v>
      </c>
      <c r="C75" s="198"/>
      <c r="D75" s="198"/>
      <c r="E75" s="198"/>
      <c r="F75" s="198"/>
      <c r="G75" s="199"/>
    </row>
    <row r="76" spans="1:7" ht="15.75" x14ac:dyDescent="0.25">
      <c r="A76" s="8" t="s">
        <v>11</v>
      </c>
      <c r="B76" s="122" t="s">
        <v>94</v>
      </c>
      <c r="C76" s="123"/>
      <c r="D76" s="123"/>
      <c r="E76" s="123"/>
      <c r="F76" s="123"/>
      <c r="G76" s="124"/>
    </row>
    <row r="77" spans="1:7" x14ac:dyDescent="0.25">
      <c r="A77" s="100"/>
      <c r="B77" s="101"/>
      <c r="C77" s="99" t="s">
        <v>13</v>
      </c>
      <c r="D77" s="99"/>
      <c r="E77" s="99"/>
      <c r="F77" s="99"/>
      <c r="G77" s="99"/>
    </row>
    <row r="78" spans="1:7" x14ac:dyDescent="0.25">
      <c r="A78" s="102"/>
      <c r="B78" s="103"/>
      <c r="C78" s="5">
        <v>2026</v>
      </c>
      <c r="D78" s="5">
        <v>2027</v>
      </c>
      <c r="E78" s="5">
        <v>2028</v>
      </c>
      <c r="F78" s="5">
        <v>2029</v>
      </c>
      <c r="G78" s="5" t="s">
        <v>14</v>
      </c>
    </row>
    <row r="79" spans="1:7" x14ac:dyDescent="0.25">
      <c r="A79" s="5" t="s">
        <v>25</v>
      </c>
      <c r="B79" s="29"/>
      <c r="C79" s="31">
        <v>30000</v>
      </c>
      <c r="D79" s="31">
        <v>30000</v>
      </c>
      <c r="E79" s="31">
        <v>30000</v>
      </c>
      <c r="F79" s="31">
        <v>30000</v>
      </c>
      <c r="G79" s="31">
        <f>SUM(C79:F79)</f>
        <v>120000</v>
      </c>
    </row>
    <row r="80" spans="1:7" ht="15.75" x14ac:dyDescent="0.25">
      <c r="A80" s="5" t="s">
        <v>16</v>
      </c>
      <c r="B80" s="11" t="s">
        <v>93</v>
      </c>
      <c r="C80" s="5"/>
      <c r="D80" s="5"/>
      <c r="E80" s="5"/>
      <c r="F80" s="5"/>
      <c r="G80" s="5"/>
    </row>
    <row r="81" spans="1:7" x14ac:dyDescent="0.25">
      <c r="A81" s="5" t="s">
        <v>17</v>
      </c>
      <c r="B81" s="5" t="s">
        <v>203</v>
      </c>
      <c r="C81" s="5">
        <v>1</v>
      </c>
      <c r="D81" s="5">
        <v>0</v>
      </c>
      <c r="E81" s="5">
        <v>0</v>
      </c>
      <c r="F81" s="5">
        <v>0</v>
      </c>
      <c r="G81" s="5">
        <f>SUM(C81:F81)</f>
        <v>1</v>
      </c>
    </row>
    <row r="82" spans="1:7" x14ac:dyDescent="0.25">
      <c r="A82" s="5" t="s">
        <v>18</v>
      </c>
      <c r="B82" s="136">
        <v>2</v>
      </c>
      <c r="C82" s="137"/>
      <c r="D82" s="137"/>
      <c r="E82" s="137"/>
      <c r="F82" s="137"/>
      <c r="G82" s="138"/>
    </row>
    <row r="83" spans="1:7" x14ac:dyDescent="0.25">
      <c r="A83" s="5" t="s">
        <v>20</v>
      </c>
      <c r="B83" s="186">
        <v>45838</v>
      </c>
      <c r="C83" s="137"/>
      <c r="D83" s="137"/>
      <c r="E83" s="137"/>
      <c r="F83" s="137"/>
      <c r="G83" s="138"/>
    </row>
    <row r="84" spans="1:7" x14ac:dyDescent="0.25">
      <c r="A84" s="5" t="s">
        <v>21</v>
      </c>
      <c r="B84" s="136" t="s">
        <v>30</v>
      </c>
      <c r="C84" s="137"/>
      <c r="D84" s="137"/>
      <c r="E84" s="137"/>
      <c r="F84" s="137"/>
      <c r="G84" s="138"/>
    </row>
    <row r="85" spans="1:7" x14ac:dyDescent="0.25">
      <c r="A85" s="5" t="s">
        <v>22</v>
      </c>
      <c r="B85" s="99" t="s">
        <v>92</v>
      </c>
      <c r="C85" s="99"/>
      <c r="D85" s="99"/>
      <c r="E85" s="99"/>
      <c r="F85" s="99"/>
      <c r="G85" s="99"/>
    </row>
    <row r="86" spans="1:7" x14ac:dyDescent="0.25">
      <c r="A86" s="16"/>
      <c r="B86" s="16"/>
      <c r="C86" s="16"/>
      <c r="D86" s="16"/>
      <c r="E86" s="16"/>
      <c r="F86" s="16"/>
      <c r="G86" s="16"/>
    </row>
    <row r="87" spans="1:7" ht="15.75" x14ac:dyDescent="0.25">
      <c r="A87" s="5" t="s">
        <v>4</v>
      </c>
      <c r="B87" s="125" t="s">
        <v>84</v>
      </c>
      <c r="C87" s="126"/>
      <c r="D87" s="126"/>
      <c r="E87" s="126"/>
      <c r="F87" s="126"/>
      <c r="G87" s="127"/>
    </row>
    <row r="88" spans="1:7" x14ac:dyDescent="0.25">
      <c r="A88" s="5" t="s">
        <v>6</v>
      </c>
      <c r="B88" s="191" t="s">
        <v>91</v>
      </c>
      <c r="C88" s="192"/>
      <c r="D88" s="192"/>
      <c r="E88" s="192"/>
      <c r="F88" s="192"/>
      <c r="G88" s="193"/>
    </row>
    <row r="89" spans="1:7" ht="15.75" x14ac:dyDescent="0.25">
      <c r="A89" s="14" t="s">
        <v>8</v>
      </c>
      <c r="B89" s="111" t="s">
        <v>90</v>
      </c>
      <c r="C89" s="112"/>
      <c r="D89" s="112"/>
      <c r="E89" s="112"/>
      <c r="F89" s="112"/>
      <c r="G89" s="113"/>
    </row>
    <row r="90" spans="1:7" x14ac:dyDescent="0.25">
      <c r="A90" s="5" t="s">
        <v>9</v>
      </c>
      <c r="B90" s="194" t="s">
        <v>89</v>
      </c>
      <c r="C90" s="195"/>
      <c r="D90" s="195"/>
      <c r="E90" s="195"/>
      <c r="F90" s="195"/>
      <c r="G90" s="196"/>
    </row>
    <row r="91" spans="1:7" ht="15.75" x14ac:dyDescent="0.25">
      <c r="A91" s="8" t="s">
        <v>11</v>
      </c>
      <c r="B91" s="122" t="s">
        <v>88</v>
      </c>
      <c r="C91" s="123"/>
      <c r="D91" s="123"/>
      <c r="E91" s="123"/>
      <c r="F91" s="123"/>
      <c r="G91" s="124"/>
    </row>
    <row r="92" spans="1:7" x14ac:dyDescent="0.25">
      <c r="A92" s="100"/>
      <c r="B92" s="101"/>
      <c r="C92" s="99" t="s">
        <v>13</v>
      </c>
      <c r="D92" s="99"/>
      <c r="E92" s="99"/>
      <c r="F92" s="99"/>
      <c r="G92" s="99"/>
    </row>
    <row r="93" spans="1:7" x14ac:dyDescent="0.25">
      <c r="A93" s="102"/>
      <c r="B93" s="103"/>
      <c r="C93" s="5">
        <v>2026</v>
      </c>
      <c r="D93" s="5">
        <v>2027</v>
      </c>
      <c r="E93" s="5">
        <v>2028</v>
      </c>
      <c r="F93" s="5">
        <v>2029</v>
      </c>
      <c r="G93" s="5" t="s">
        <v>14</v>
      </c>
    </row>
    <row r="94" spans="1:7" x14ac:dyDescent="0.25">
      <c r="A94" s="5" t="s">
        <v>25</v>
      </c>
      <c r="B94" s="29"/>
      <c r="C94" s="28">
        <v>208000</v>
      </c>
      <c r="D94" s="28">
        <v>216000</v>
      </c>
      <c r="E94" s="28">
        <v>225000</v>
      </c>
      <c r="F94" s="28">
        <v>233000</v>
      </c>
      <c r="G94" s="28">
        <f>SUM(C94:F94)</f>
        <v>882000</v>
      </c>
    </row>
    <row r="95" spans="1:7" ht="15.75" x14ac:dyDescent="0.25">
      <c r="A95" s="5" t="s">
        <v>16</v>
      </c>
      <c r="B95" s="10" t="s">
        <v>87</v>
      </c>
      <c r="C95" s="30">
        <v>0.85</v>
      </c>
      <c r="D95" s="30">
        <v>0.9</v>
      </c>
      <c r="E95" s="30">
        <v>0.95</v>
      </c>
      <c r="F95" s="30">
        <v>1</v>
      </c>
      <c r="G95" s="30"/>
    </row>
    <row r="96" spans="1:7" x14ac:dyDescent="0.25">
      <c r="A96" s="5" t="s">
        <v>17</v>
      </c>
      <c r="B96" s="185">
        <v>1</v>
      </c>
      <c r="C96" s="137"/>
      <c r="D96" s="137"/>
      <c r="E96" s="137"/>
      <c r="F96" s="137"/>
      <c r="G96" s="138"/>
    </row>
    <row r="97" spans="1:7" x14ac:dyDescent="0.25">
      <c r="A97" s="5" t="s">
        <v>18</v>
      </c>
      <c r="B97" s="185">
        <v>0.7</v>
      </c>
      <c r="C97" s="137"/>
      <c r="D97" s="137"/>
      <c r="E97" s="137"/>
      <c r="F97" s="137"/>
      <c r="G97" s="138"/>
    </row>
    <row r="98" spans="1:7" x14ac:dyDescent="0.25">
      <c r="A98" s="5" t="s">
        <v>20</v>
      </c>
      <c r="B98" s="186">
        <v>45838</v>
      </c>
      <c r="C98" s="137"/>
      <c r="D98" s="137"/>
      <c r="E98" s="137"/>
      <c r="F98" s="137"/>
      <c r="G98" s="138"/>
    </row>
    <row r="99" spans="1:7" x14ac:dyDescent="0.25">
      <c r="A99" s="5" t="s">
        <v>21</v>
      </c>
      <c r="B99" s="186" t="s">
        <v>86</v>
      </c>
      <c r="C99" s="137"/>
      <c r="D99" s="137"/>
      <c r="E99" s="137"/>
      <c r="F99" s="137"/>
      <c r="G99" s="138"/>
    </row>
    <row r="100" spans="1:7" x14ac:dyDescent="0.25">
      <c r="A100" s="5" t="s">
        <v>22</v>
      </c>
      <c r="B100" s="99" t="s">
        <v>85</v>
      </c>
      <c r="C100" s="99"/>
      <c r="D100" s="99"/>
      <c r="E100" s="99"/>
      <c r="F100" s="99"/>
      <c r="G100" s="99"/>
    </row>
    <row r="101" spans="1:7" ht="15.75" x14ac:dyDescent="0.25">
      <c r="A101" s="5" t="s">
        <v>16</v>
      </c>
      <c r="B101" s="10" t="s">
        <v>198</v>
      </c>
      <c r="C101" s="5">
        <v>6</v>
      </c>
      <c r="D101" s="5">
        <v>8</v>
      </c>
      <c r="E101" s="5">
        <v>10</v>
      </c>
      <c r="F101" s="5">
        <v>12</v>
      </c>
      <c r="G101" s="5"/>
    </row>
    <row r="102" spans="1:7" x14ac:dyDescent="0.25">
      <c r="A102" s="5" t="s">
        <v>17</v>
      </c>
      <c r="B102" s="136">
        <v>12</v>
      </c>
      <c r="C102" s="137"/>
      <c r="D102" s="137"/>
      <c r="E102" s="137"/>
      <c r="F102" s="137"/>
      <c r="G102" s="138"/>
    </row>
    <row r="103" spans="1:7" x14ac:dyDescent="0.25">
      <c r="A103" s="5" t="s">
        <v>18</v>
      </c>
      <c r="B103" s="136">
        <v>4</v>
      </c>
      <c r="C103" s="137"/>
      <c r="D103" s="137"/>
      <c r="E103" s="137"/>
      <c r="F103" s="137"/>
      <c r="G103" s="138"/>
    </row>
    <row r="104" spans="1:7" x14ac:dyDescent="0.25">
      <c r="A104" s="5" t="s">
        <v>20</v>
      </c>
      <c r="B104" s="186">
        <v>45838</v>
      </c>
      <c r="C104" s="137"/>
      <c r="D104" s="137"/>
      <c r="E104" s="137"/>
      <c r="F104" s="137"/>
      <c r="G104" s="138"/>
    </row>
    <row r="105" spans="1:7" x14ac:dyDescent="0.25">
      <c r="A105" s="5" t="s">
        <v>21</v>
      </c>
      <c r="B105" s="186" t="s">
        <v>86</v>
      </c>
      <c r="C105" s="137"/>
      <c r="D105" s="137"/>
      <c r="E105" s="137"/>
      <c r="F105" s="137"/>
      <c r="G105" s="138"/>
    </row>
    <row r="106" spans="1:7" x14ac:dyDescent="0.25">
      <c r="A106" s="5" t="s">
        <v>22</v>
      </c>
      <c r="B106" s="99" t="s">
        <v>92</v>
      </c>
      <c r="C106" s="99"/>
      <c r="D106" s="99"/>
      <c r="E106" s="99"/>
      <c r="F106" s="99"/>
      <c r="G106" s="99"/>
    </row>
    <row r="107" spans="1:7" ht="15.75" x14ac:dyDescent="0.25">
      <c r="A107" s="5" t="s">
        <v>16</v>
      </c>
      <c r="B107" s="10" t="s">
        <v>201</v>
      </c>
      <c r="C107" s="30">
        <v>0.3</v>
      </c>
      <c r="D107" s="30">
        <v>0.4</v>
      </c>
      <c r="E107" s="30">
        <v>0.45</v>
      </c>
      <c r="F107" s="30">
        <v>0.5</v>
      </c>
      <c r="G107" s="30"/>
    </row>
    <row r="108" spans="1:7" x14ac:dyDescent="0.25">
      <c r="A108" s="5" t="s">
        <v>17</v>
      </c>
      <c r="B108" s="185" t="s">
        <v>201</v>
      </c>
      <c r="C108" s="137"/>
      <c r="D108" s="137"/>
      <c r="E108" s="137"/>
      <c r="F108" s="137"/>
      <c r="G108" s="138"/>
    </row>
    <row r="109" spans="1:7" x14ac:dyDescent="0.25">
      <c r="A109" s="5" t="s">
        <v>18</v>
      </c>
      <c r="B109" s="185">
        <v>0.2</v>
      </c>
      <c r="C109" s="137"/>
      <c r="D109" s="137"/>
      <c r="E109" s="137"/>
      <c r="F109" s="137"/>
      <c r="G109" s="138"/>
    </row>
    <row r="110" spans="1:7" x14ac:dyDescent="0.25">
      <c r="A110" s="5" t="s">
        <v>20</v>
      </c>
      <c r="B110" s="186">
        <v>45838</v>
      </c>
      <c r="C110" s="137"/>
      <c r="D110" s="137"/>
      <c r="E110" s="137"/>
      <c r="F110" s="137"/>
      <c r="G110" s="138"/>
    </row>
    <row r="111" spans="1:7" x14ac:dyDescent="0.25">
      <c r="A111" s="5" t="s">
        <v>21</v>
      </c>
      <c r="B111" s="186" t="s">
        <v>86</v>
      </c>
      <c r="C111" s="137"/>
      <c r="D111" s="137"/>
      <c r="E111" s="137"/>
      <c r="F111" s="137"/>
      <c r="G111" s="138"/>
    </row>
    <row r="112" spans="1:7" x14ac:dyDescent="0.25">
      <c r="A112" s="5" t="s">
        <v>22</v>
      </c>
      <c r="B112" s="99" t="s">
        <v>202</v>
      </c>
      <c r="C112" s="99"/>
      <c r="D112" s="99"/>
      <c r="E112" s="99"/>
      <c r="F112" s="99"/>
      <c r="G112" s="99"/>
    </row>
    <row r="113" spans="1:7" ht="15.75" x14ac:dyDescent="0.25">
      <c r="A113" s="5" t="s">
        <v>16</v>
      </c>
      <c r="B113" s="10" t="s">
        <v>191</v>
      </c>
      <c r="C113" s="30">
        <v>0.95</v>
      </c>
      <c r="D113" s="30">
        <v>0.95</v>
      </c>
      <c r="E113" s="30">
        <v>0.95</v>
      </c>
      <c r="F113" s="30">
        <v>0.95</v>
      </c>
      <c r="G113" s="30"/>
    </row>
    <row r="114" spans="1:7" x14ac:dyDescent="0.25">
      <c r="A114" s="5" t="s">
        <v>17</v>
      </c>
      <c r="B114" s="185" t="s">
        <v>199</v>
      </c>
      <c r="C114" s="137"/>
      <c r="D114" s="137"/>
      <c r="E114" s="137"/>
      <c r="F114" s="137"/>
      <c r="G114" s="138"/>
    </row>
    <row r="115" spans="1:7" x14ac:dyDescent="0.25">
      <c r="A115" s="5" t="s">
        <v>18</v>
      </c>
      <c r="B115" s="185">
        <v>0.95</v>
      </c>
      <c r="C115" s="137"/>
      <c r="D115" s="137"/>
      <c r="E115" s="137"/>
      <c r="F115" s="137"/>
      <c r="G115" s="138"/>
    </row>
    <row r="116" spans="1:7" x14ac:dyDescent="0.25">
      <c r="A116" s="5" t="s">
        <v>20</v>
      </c>
      <c r="B116" s="186">
        <v>45838</v>
      </c>
      <c r="C116" s="137"/>
      <c r="D116" s="137"/>
      <c r="E116" s="137"/>
      <c r="F116" s="137"/>
      <c r="G116" s="138"/>
    </row>
    <row r="117" spans="1:7" x14ac:dyDescent="0.25">
      <c r="A117" s="5" t="s">
        <v>21</v>
      </c>
      <c r="B117" s="186" t="s">
        <v>86</v>
      </c>
      <c r="C117" s="137"/>
      <c r="D117" s="137"/>
      <c r="E117" s="137"/>
      <c r="F117" s="137"/>
      <c r="G117" s="138"/>
    </row>
    <row r="118" spans="1:7" x14ac:dyDescent="0.25">
      <c r="A118" s="5" t="s">
        <v>22</v>
      </c>
      <c r="B118" s="99" t="s">
        <v>200</v>
      </c>
      <c r="C118" s="99"/>
      <c r="D118" s="99"/>
      <c r="E118" s="99"/>
      <c r="F118" s="99"/>
      <c r="G118" s="99"/>
    </row>
    <row r="119" spans="1:7" x14ac:dyDescent="0.25">
      <c r="B119" s="95"/>
      <c r="C119" s="95"/>
      <c r="D119" s="95"/>
      <c r="E119" s="95"/>
      <c r="F119" s="95"/>
      <c r="G119" s="95"/>
    </row>
    <row r="120" spans="1:7" x14ac:dyDescent="0.25">
      <c r="A120" s="16"/>
      <c r="B120" s="16"/>
      <c r="C120" s="16"/>
      <c r="D120" s="16"/>
      <c r="E120" s="16"/>
      <c r="F120" s="16"/>
      <c r="G120" s="16"/>
    </row>
    <row r="121" spans="1:7" ht="15.75" x14ac:dyDescent="0.25">
      <c r="A121" s="6" t="s">
        <v>4</v>
      </c>
      <c r="B121" s="125" t="s">
        <v>84</v>
      </c>
      <c r="C121" s="126"/>
      <c r="D121" s="126"/>
      <c r="E121" s="126"/>
      <c r="F121" s="126"/>
      <c r="G121" s="127"/>
    </row>
    <row r="122" spans="1:7" x14ac:dyDescent="0.25">
      <c r="A122" s="6" t="s">
        <v>6</v>
      </c>
      <c r="B122" s="136" t="s">
        <v>83</v>
      </c>
      <c r="C122" s="137"/>
      <c r="D122" s="137"/>
      <c r="E122" s="137"/>
      <c r="F122" s="137"/>
      <c r="G122" s="138"/>
    </row>
    <row r="123" spans="1:7" ht="15.75" x14ac:dyDescent="0.25">
      <c r="A123" s="7" t="s">
        <v>8</v>
      </c>
      <c r="B123" s="188" t="s">
        <v>188</v>
      </c>
      <c r="C123" s="189"/>
      <c r="D123" s="189"/>
      <c r="E123" s="189"/>
      <c r="F123" s="189"/>
      <c r="G123" s="190"/>
    </row>
    <row r="124" spans="1:7" x14ac:dyDescent="0.25">
      <c r="A124" s="6" t="s">
        <v>9</v>
      </c>
      <c r="B124" s="136" t="s">
        <v>10</v>
      </c>
      <c r="C124" s="137"/>
      <c r="D124" s="137"/>
      <c r="E124" s="137"/>
      <c r="F124" s="137"/>
      <c r="G124" s="138"/>
    </row>
    <row r="125" spans="1:7" ht="15.75" x14ac:dyDescent="0.25">
      <c r="A125" s="27" t="s">
        <v>11</v>
      </c>
      <c r="B125" s="172" t="s">
        <v>82</v>
      </c>
      <c r="C125" s="172"/>
      <c r="D125" s="172"/>
      <c r="E125" s="172"/>
      <c r="F125" s="172"/>
      <c r="G125" s="172"/>
    </row>
    <row r="126" spans="1:7" x14ac:dyDescent="0.25">
      <c r="A126" s="100"/>
      <c r="B126" s="101"/>
      <c r="C126" s="99" t="s">
        <v>13</v>
      </c>
      <c r="D126" s="99"/>
      <c r="E126" s="99"/>
      <c r="F126" s="99"/>
      <c r="G126" s="99"/>
    </row>
    <row r="127" spans="1:7" x14ac:dyDescent="0.25">
      <c r="A127" s="102"/>
      <c r="B127" s="103"/>
      <c r="C127" s="5">
        <v>2026</v>
      </c>
      <c r="D127" s="5">
        <v>2027</v>
      </c>
      <c r="E127" s="5">
        <v>2028</v>
      </c>
      <c r="F127" s="5">
        <v>2029</v>
      </c>
      <c r="G127" s="5" t="s">
        <v>14</v>
      </c>
    </row>
    <row r="128" spans="1:7" ht="15.75" x14ac:dyDescent="0.25">
      <c r="A128" s="5" t="s">
        <v>25</v>
      </c>
      <c r="B128" s="11"/>
      <c r="C128" s="12">
        <v>1020000</v>
      </c>
      <c r="D128" s="12">
        <v>1060000</v>
      </c>
      <c r="E128" s="12">
        <v>1101000</v>
      </c>
      <c r="F128" s="12">
        <v>1142000</v>
      </c>
      <c r="G128" s="12">
        <f>SUM(C128:F128)</f>
        <v>4323000</v>
      </c>
    </row>
    <row r="129" spans="1:7" x14ac:dyDescent="0.25">
      <c r="A129" s="5" t="s">
        <v>16</v>
      </c>
      <c r="B129" s="5" t="s">
        <v>81</v>
      </c>
      <c r="C129" s="5"/>
      <c r="D129" s="5"/>
      <c r="E129" s="5"/>
      <c r="F129" s="5"/>
      <c r="G129" s="5"/>
    </row>
    <row r="130" spans="1:7" x14ac:dyDescent="0.25">
      <c r="A130" s="5" t="s">
        <v>17</v>
      </c>
      <c r="B130" s="5" t="s">
        <v>204</v>
      </c>
      <c r="C130" s="94">
        <v>48</v>
      </c>
      <c r="D130" s="94">
        <v>72</v>
      </c>
      <c r="E130" s="94">
        <v>96</v>
      </c>
      <c r="F130" s="94">
        <v>120</v>
      </c>
      <c r="G130" s="94"/>
    </row>
    <row r="131" spans="1:7" x14ac:dyDescent="0.25">
      <c r="A131" s="5" t="s">
        <v>18</v>
      </c>
      <c r="B131" s="99">
        <v>24</v>
      </c>
      <c r="C131" s="99"/>
      <c r="D131" s="99"/>
      <c r="E131" s="99"/>
      <c r="F131" s="99"/>
      <c r="G131" s="99"/>
    </row>
    <row r="132" spans="1:7" x14ac:dyDescent="0.25">
      <c r="A132" s="5" t="s">
        <v>20</v>
      </c>
      <c r="B132" s="104">
        <v>45838</v>
      </c>
      <c r="C132" s="104"/>
      <c r="D132" s="104"/>
      <c r="E132" s="104"/>
      <c r="F132" s="104"/>
      <c r="G132" s="187"/>
    </row>
    <row r="133" spans="1:7" x14ac:dyDescent="0.25">
      <c r="A133" s="5" t="s">
        <v>21</v>
      </c>
      <c r="B133" s="150" t="s">
        <v>86</v>
      </c>
      <c r="C133" s="150"/>
      <c r="D133" s="150"/>
      <c r="E133" s="150"/>
      <c r="F133" s="150"/>
      <c r="G133" s="150"/>
    </row>
    <row r="134" spans="1:7" x14ac:dyDescent="0.25">
      <c r="A134" s="5" t="s">
        <v>22</v>
      </c>
      <c r="B134" s="99" t="s">
        <v>80</v>
      </c>
      <c r="C134" s="99"/>
      <c r="D134" s="99"/>
      <c r="E134" s="99"/>
      <c r="F134" s="99"/>
      <c r="G134" s="99"/>
    </row>
  </sheetData>
  <mergeCells count="98">
    <mergeCell ref="A1:G1"/>
    <mergeCell ref="A2:G2"/>
    <mergeCell ref="A3:G3"/>
    <mergeCell ref="A10:A11"/>
    <mergeCell ref="B10:G11"/>
    <mergeCell ref="B31:G31"/>
    <mergeCell ref="A32:B33"/>
    <mergeCell ref="C32:G32"/>
    <mergeCell ref="B37:G37"/>
    <mergeCell ref="B38:G38"/>
    <mergeCell ref="B12:G12"/>
    <mergeCell ref="B27:G27"/>
    <mergeCell ref="B28:G28"/>
    <mergeCell ref="B29:G29"/>
    <mergeCell ref="B30:G30"/>
    <mergeCell ref="B22:G22"/>
    <mergeCell ref="B23:G23"/>
    <mergeCell ref="B24:G24"/>
    <mergeCell ref="B25:G25"/>
    <mergeCell ref="B13:G13"/>
    <mergeCell ref="B14:G14"/>
    <mergeCell ref="B15:G15"/>
    <mergeCell ref="B16:G16"/>
    <mergeCell ref="A17:B18"/>
    <mergeCell ref="C17:G17"/>
    <mergeCell ref="B39:G39"/>
    <mergeCell ref="B40:G40"/>
    <mergeCell ref="B57:G57"/>
    <mergeCell ref="B58:G58"/>
    <mergeCell ref="A47:B48"/>
    <mergeCell ref="C47:G47"/>
    <mergeCell ref="B52:G52"/>
    <mergeCell ref="B53:G53"/>
    <mergeCell ref="B54:G54"/>
    <mergeCell ref="B59:G59"/>
    <mergeCell ref="B42:G42"/>
    <mergeCell ref="B43:G43"/>
    <mergeCell ref="B44:G44"/>
    <mergeCell ref="B45:G45"/>
    <mergeCell ref="B46:G46"/>
    <mergeCell ref="B55:G55"/>
    <mergeCell ref="B68:G68"/>
    <mergeCell ref="B69:G69"/>
    <mergeCell ref="B70:G70"/>
    <mergeCell ref="B72:G72"/>
    <mergeCell ref="B73:G73"/>
    <mergeCell ref="B60:G60"/>
    <mergeCell ref="B61:G61"/>
    <mergeCell ref="A62:B63"/>
    <mergeCell ref="C62:G62"/>
    <mergeCell ref="B67:G67"/>
    <mergeCell ref="B82:G82"/>
    <mergeCell ref="B83:G83"/>
    <mergeCell ref="B84:G84"/>
    <mergeCell ref="B85:G85"/>
    <mergeCell ref="B87:G87"/>
    <mergeCell ref="B74:G74"/>
    <mergeCell ref="B75:G75"/>
    <mergeCell ref="B76:G76"/>
    <mergeCell ref="A77:B78"/>
    <mergeCell ref="C77:G77"/>
    <mergeCell ref="B88:G88"/>
    <mergeCell ref="B89:G89"/>
    <mergeCell ref="B90:G90"/>
    <mergeCell ref="B91:G91"/>
    <mergeCell ref="A92:B93"/>
    <mergeCell ref="C92:G92"/>
    <mergeCell ref="B121:G121"/>
    <mergeCell ref="B122:G122"/>
    <mergeCell ref="B123:G123"/>
    <mergeCell ref="B124:G124"/>
    <mergeCell ref="B125:G125"/>
    <mergeCell ref="B96:G96"/>
    <mergeCell ref="B97:G97"/>
    <mergeCell ref="B98:G98"/>
    <mergeCell ref="B99:G99"/>
    <mergeCell ref="B100:G100"/>
    <mergeCell ref="B134:G134"/>
    <mergeCell ref="A126:B127"/>
    <mergeCell ref="C126:G126"/>
    <mergeCell ref="B131:G131"/>
    <mergeCell ref="B132:G132"/>
    <mergeCell ref="B133:G133"/>
    <mergeCell ref="B102:G102"/>
    <mergeCell ref="B103:G103"/>
    <mergeCell ref="B104:G104"/>
    <mergeCell ref="B105:G105"/>
    <mergeCell ref="B106:G106"/>
    <mergeCell ref="B108:G108"/>
    <mergeCell ref="B109:G109"/>
    <mergeCell ref="B110:G110"/>
    <mergeCell ref="B111:G111"/>
    <mergeCell ref="B112:G112"/>
    <mergeCell ref="B114:G114"/>
    <mergeCell ref="B115:G115"/>
    <mergeCell ref="B116:G116"/>
    <mergeCell ref="B117:G117"/>
    <mergeCell ref="B118:G1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J16" sqref="J16"/>
    </sheetView>
  </sheetViews>
  <sheetFormatPr defaultRowHeight="15" x14ac:dyDescent="0.25"/>
  <cols>
    <col min="1" max="1" width="31.28515625" style="4" customWidth="1"/>
    <col min="2" max="2" width="52.42578125" style="4" customWidth="1"/>
    <col min="3" max="6" width="13.28515625" style="4" bestFit="1" customWidth="1"/>
    <col min="7" max="8" width="14.28515625" style="4" bestFit="1" customWidth="1"/>
    <col min="9" max="16384" width="9.140625" style="4"/>
  </cols>
  <sheetData>
    <row r="1" spans="1:9" s="2" customFormat="1" ht="18.75" x14ac:dyDescent="0.3">
      <c r="A1" s="96" t="s">
        <v>0</v>
      </c>
      <c r="B1" s="96"/>
      <c r="C1" s="96"/>
      <c r="D1" s="96"/>
      <c r="E1" s="96"/>
      <c r="F1" s="96"/>
      <c r="G1" s="96"/>
      <c r="H1" s="1"/>
      <c r="I1" s="1"/>
    </row>
    <row r="2" spans="1:9" s="2" customFormat="1" ht="18.75" x14ac:dyDescent="0.3">
      <c r="A2" s="97" t="s">
        <v>1</v>
      </c>
      <c r="B2" s="97"/>
      <c r="C2" s="97"/>
      <c r="D2" s="97"/>
      <c r="E2" s="97"/>
      <c r="F2" s="97"/>
      <c r="G2" s="97"/>
      <c r="H2" s="1"/>
      <c r="I2" s="1"/>
    </row>
    <row r="3" spans="1:9" s="2" customFormat="1" ht="18.75" x14ac:dyDescent="0.3">
      <c r="A3" s="98" t="s">
        <v>167</v>
      </c>
      <c r="B3" s="98"/>
      <c r="C3" s="98"/>
      <c r="D3" s="98"/>
      <c r="E3" s="98"/>
      <c r="F3" s="98"/>
      <c r="G3" s="98"/>
      <c r="H3" s="1"/>
      <c r="I3" s="1"/>
    </row>
    <row r="4" spans="1:9" s="2" customFormat="1" ht="19.5" thickBot="1" x14ac:dyDescent="0.35">
      <c r="A4" s="3"/>
      <c r="B4" s="3"/>
      <c r="C4" s="3"/>
      <c r="D4" s="3"/>
      <c r="E4" s="3"/>
      <c r="F4" s="3"/>
      <c r="G4" s="3"/>
      <c r="H4" s="1"/>
      <c r="I4" s="1"/>
    </row>
    <row r="5" spans="1:9" customFormat="1" x14ac:dyDescent="0.25">
      <c r="A5" s="47" t="s">
        <v>168</v>
      </c>
      <c r="B5" s="48"/>
      <c r="C5" s="48"/>
      <c r="D5" s="48"/>
      <c r="E5" s="48"/>
      <c r="F5" s="48"/>
      <c r="G5" s="49"/>
    </row>
    <row r="6" spans="1:9" customFormat="1" ht="15.75" thickBot="1" x14ac:dyDescent="0.3">
      <c r="A6" s="57" t="s">
        <v>169</v>
      </c>
      <c r="B6" s="58" t="s">
        <v>170</v>
      </c>
      <c r="C6" s="59">
        <v>2026</v>
      </c>
      <c r="D6" s="59">
        <v>2027</v>
      </c>
      <c r="E6" s="59">
        <v>2028</v>
      </c>
      <c r="F6" s="59">
        <v>2029</v>
      </c>
      <c r="G6" s="60" t="s">
        <v>14</v>
      </c>
      <c r="H6" s="53"/>
      <c r="I6" s="53"/>
    </row>
    <row r="7" spans="1:9" customFormat="1" ht="30.75" thickBot="1" x14ac:dyDescent="0.3">
      <c r="A7" s="61">
        <v>7</v>
      </c>
      <c r="B7" s="67" t="s">
        <v>177</v>
      </c>
      <c r="C7" s="63">
        <v>6398000</v>
      </c>
      <c r="D7" s="63">
        <v>6651000</v>
      </c>
      <c r="E7" s="63">
        <v>6904000</v>
      </c>
      <c r="F7" s="63">
        <v>7164000</v>
      </c>
      <c r="G7" s="64">
        <f>SUM(C7:F7)</f>
        <v>27117000</v>
      </c>
      <c r="H7" s="54"/>
      <c r="I7" s="54"/>
    </row>
    <row r="8" spans="1:9" s="2" customFormat="1" ht="18.75" x14ac:dyDescent="0.3">
      <c r="A8" s="3"/>
      <c r="B8" s="3"/>
      <c r="C8" s="3"/>
      <c r="D8" s="3"/>
      <c r="E8" s="3"/>
      <c r="F8" s="3"/>
      <c r="G8" s="3"/>
      <c r="H8" s="1"/>
      <c r="I8" s="1"/>
    </row>
    <row r="9" spans="1:9" x14ac:dyDescent="0.25">
      <c r="A9" s="128" t="s">
        <v>2</v>
      </c>
      <c r="B9" s="129" t="s">
        <v>3</v>
      </c>
      <c r="C9" s="130"/>
      <c r="D9" s="130"/>
      <c r="E9" s="130"/>
      <c r="F9" s="130"/>
      <c r="G9" s="131"/>
    </row>
    <row r="10" spans="1:9" x14ac:dyDescent="0.25">
      <c r="A10" s="128"/>
      <c r="B10" s="132"/>
      <c r="C10" s="133"/>
      <c r="D10" s="133"/>
      <c r="E10" s="133"/>
      <c r="F10" s="133"/>
      <c r="G10" s="134"/>
    </row>
    <row r="11" spans="1:9" ht="15.75" x14ac:dyDescent="0.25">
      <c r="A11" s="6" t="s">
        <v>4</v>
      </c>
      <c r="B11" s="172" t="s">
        <v>44</v>
      </c>
      <c r="C11" s="172"/>
      <c r="D11" s="172"/>
      <c r="E11" s="172"/>
      <c r="F11" s="172"/>
      <c r="G11" s="172"/>
    </row>
    <row r="12" spans="1:9" ht="18" customHeight="1" x14ac:dyDescent="0.25">
      <c r="A12" s="6" t="s">
        <v>6</v>
      </c>
      <c r="B12" s="117" t="s">
        <v>43</v>
      </c>
      <c r="C12" s="117"/>
      <c r="D12" s="117"/>
      <c r="E12" s="117"/>
      <c r="F12" s="117"/>
      <c r="G12" s="117"/>
    </row>
    <row r="13" spans="1:9" ht="15.75" x14ac:dyDescent="0.25">
      <c r="A13" s="7" t="s">
        <v>8</v>
      </c>
      <c r="B13" s="118" t="s">
        <v>42</v>
      </c>
      <c r="C13" s="118"/>
      <c r="D13" s="118"/>
      <c r="E13" s="118"/>
      <c r="F13" s="118"/>
      <c r="G13" s="118"/>
    </row>
    <row r="14" spans="1:9" ht="18" customHeight="1" x14ac:dyDescent="0.25">
      <c r="A14" s="6" t="s">
        <v>9</v>
      </c>
      <c r="B14" s="150" t="s">
        <v>10</v>
      </c>
      <c r="C14" s="150"/>
      <c r="D14" s="150"/>
      <c r="E14" s="150"/>
      <c r="F14" s="150"/>
      <c r="G14" s="150"/>
    </row>
    <row r="15" spans="1:9" ht="15.75" x14ac:dyDescent="0.25">
      <c r="A15" s="8" t="s">
        <v>11</v>
      </c>
      <c r="B15" s="208" t="s">
        <v>41</v>
      </c>
      <c r="C15" s="209"/>
      <c r="D15" s="209"/>
      <c r="E15" s="209"/>
      <c r="F15" s="209"/>
      <c r="G15" s="210"/>
    </row>
    <row r="16" spans="1:9" ht="24" customHeight="1" x14ac:dyDescent="0.25">
      <c r="A16" s="100"/>
      <c r="B16" s="101"/>
      <c r="C16" s="99" t="s">
        <v>13</v>
      </c>
      <c r="D16" s="99"/>
      <c r="E16" s="99"/>
      <c r="F16" s="99"/>
      <c r="G16" s="99"/>
    </row>
    <row r="17" spans="1:8" ht="23.25" customHeight="1" x14ac:dyDescent="0.25">
      <c r="A17" s="102"/>
      <c r="B17" s="103"/>
      <c r="C17" s="5">
        <v>2026</v>
      </c>
      <c r="D17" s="5">
        <v>2027</v>
      </c>
      <c r="E17" s="5">
        <v>2028</v>
      </c>
      <c r="F17" s="5">
        <v>2029</v>
      </c>
      <c r="G17" s="5" t="s">
        <v>14</v>
      </c>
    </row>
    <row r="18" spans="1:8" ht="15.75" x14ac:dyDescent="0.25">
      <c r="A18" s="5" t="s">
        <v>25</v>
      </c>
      <c r="B18" s="11"/>
      <c r="C18" s="12">
        <v>5683000</v>
      </c>
      <c r="D18" s="12">
        <v>4836000</v>
      </c>
      <c r="E18" s="12">
        <v>3093000</v>
      </c>
      <c r="F18" s="12">
        <v>1251000</v>
      </c>
      <c r="G18" s="12">
        <f>SUM(C18:F18)</f>
        <v>14863000</v>
      </c>
    </row>
    <row r="19" spans="1:8" ht="18" customHeight="1" x14ac:dyDescent="0.25">
      <c r="A19" s="5" t="s">
        <v>16</v>
      </c>
      <c r="B19" s="5" t="s">
        <v>40</v>
      </c>
      <c r="C19" s="5"/>
      <c r="D19" s="5"/>
      <c r="E19" s="5"/>
      <c r="F19" s="5"/>
      <c r="G19" s="5"/>
      <c r="H19" s="13"/>
    </row>
    <row r="20" spans="1:8" ht="18" customHeight="1" x14ac:dyDescent="0.25">
      <c r="A20" s="5" t="s">
        <v>17</v>
      </c>
      <c r="B20" s="5" t="s">
        <v>39</v>
      </c>
      <c r="C20" s="18">
        <v>0.1</v>
      </c>
      <c r="D20" s="18">
        <v>0.1</v>
      </c>
      <c r="E20" s="18">
        <v>0.15</v>
      </c>
      <c r="F20" s="18">
        <v>0.15</v>
      </c>
      <c r="G20" s="18">
        <v>0.5</v>
      </c>
    </row>
    <row r="21" spans="1:8" x14ac:dyDescent="0.25">
      <c r="A21" s="5" t="s">
        <v>18</v>
      </c>
      <c r="B21" s="99" t="s">
        <v>38</v>
      </c>
      <c r="C21" s="99"/>
      <c r="D21" s="99"/>
      <c r="E21" s="99"/>
      <c r="F21" s="99"/>
      <c r="G21" s="99"/>
    </row>
    <row r="22" spans="1:8" x14ac:dyDescent="0.25">
      <c r="A22" s="5" t="s">
        <v>20</v>
      </c>
      <c r="B22" s="104">
        <v>45473</v>
      </c>
      <c r="C22" s="104"/>
      <c r="D22" s="104"/>
      <c r="E22" s="104"/>
      <c r="F22" s="104"/>
      <c r="G22" s="104"/>
    </row>
    <row r="23" spans="1:8" x14ac:dyDescent="0.25">
      <c r="A23" s="5" t="s">
        <v>21</v>
      </c>
      <c r="B23" s="99" t="s">
        <v>30</v>
      </c>
      <c r="C23" s="99"/>
      <c r="D23" s="99"/>
      <c r="E23" s="99"/>
      <c r="F23" s="99"/>
      <c r="G23" s="99"/>
    </row>
    <row r="24" spans="1:8" x14ac:dyDescent="0.25">
      <c r="A24" s="5" t="s">
        <v>22</v>
      </c>
      <c r="B24" s="99" t="s">
        <v>37</v>
      </c>
      <c r="C24" s="99"/>
      <c r="D24" s="99"/>
      <c r="E24" s="99"/>
      <c r="F24" s="99"/>
      <c r="G24" s="99"/>
    </row>
    <row r="27" spans="1:8" x14ac:dyDescent="0.25">
      <c r="B27" s="17"/>
    </row>
  </sheetData>
  <mergeCells count="16">
    <mergeCell ref="B11:G11"/>
    <mergeCell ref="A1:G1"/>
    <mergeCell ref="A2:G2"/>
    <mergeCell ref="A3:G3"/>
    <mergeCell ref="A9:A10"/>
    <mergeCell ref="B9:G10"/>
    <mergeCell ref="B21:G21"/>
    <mergeCell ref="B22:G22"/>
    <mergeCell ref="B23:G23"/>
    <mergeCell ref="B24:G24"/>
    <mergeCell ref="B12:G12"/>
    <mergeCell ref="B13:G13"/>
    <mergeCell ref="B14:G14"/>
    <mergeCell ref="B15:G15"/>
    <mergeCell ref="A16:B17"/>
    <mergeCell ref="C16:G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J22"/>
  <sheetViews>
    <sheetView workbookViewId="0">
      <selection activeCell="I26" sqref="I26"/>
    </sheetView>
  </sheetViews>
  <sheetFormatPr defaultRowHeight="15" x14ac:dyDescent="0.25"/>
  <cols>
    <col min="3" max="3" width="91.85546875" bestFit="1" customWidth="1"/>
    <col min="4" max="7" width="14.28515625" bestFit="1" customWidth="1"/>
    <col min="8" max="8" width="20.140625" customWidth="1"/>
    <col min="9" max="9" width="23.28515625" style="91" customWidth="1"/>
    <col min="10" max="10" width="15.28515625" bestFit="1" customWidth="1"/>
  </cols>
  <sheetData>
    <row r="3" spans="1:10" ht="15.75" thickBot="1" x14ac:dyDescent="0.3">
      <c r="D3">
        <v>2026</v>
      </c>
      <c r="E3">
        <v>2027</v>
      </c>
      <c r="F3">
        <v>2028</v>
      </c>
      <c r="G3">
        <v>2029</v>
      </c>
      <c r="H3" t="s">
        <v>187</v>
      </c>
    </row>
    <row r="4" spans="1:10" ht="15.75" thickBot="1" x14ac:dyDescent="0.3">
      <c r="A4">
        <v>1</v>
      </c>
      <c r="B4" s="79"/>
      <c r="C4" s="62" t="s">
        <v>171</v>
      </c>
      <c r="D4" s="90">
        <f>Leg.!C7</f>
        <v>1704000</v>
      </c>
      <c r="E4" s="90">
        <f>Leg.!D7</f>
        <v>1800000</v>
      </c>
      <c r="F4" s="90">
        <f>Leg.!E7</f>
        <v>1896000</v>
      </c>
      <c r="G4" s="90">
        <f>Leg.!F7</f>
        <v>2000000</v>
      </c>
      <c r="H4" s="90">
        <f>Leg.!G7</f>
        <v>7400000</v>
      </c>
      <c r="I4" s="91">
        <v>7400000</v>
      </c>
      <c r="J4" s="90">
        <f>I4-H4</f>
        <v>0</v>
      </c>
    </row>
    <row r="5" spans="1:10" x14ac:dyDescent="0.25">
      <c r="A5">
        <v>2</v>
      </c>
      <c r="B5" s="79"/>
      <c r="C5" s="66" t="s">
        <v>172</v>
      </c>
      <c r="D5" s="90">
        <f>GAB.!C7</f>
        <v>1546000</v>
      </c>
      <c r="E5" s="90">
        <f>GAB.!D7</f>
        <v>1607000</v>
      </c>
      <c r="F5" s="90">
        <f>GAB.!E7</f>
        <v>1668000</v>
      </c>
      <c r="G5" s="90">
        <f>GAB.!F7</f>
        <v>1731000</v>
      </c>
      <c r="H5" s="90">
        <f>GAB.!G7</f>
        <v>6552000</v>
      </c>
      <c r="I5" s="91">
        <v>6552000</v>
      </c>
      <c r="J5" s="90">
        <f t="shared" ref="J5:J22" si="0">I5-H5</f>
        <v>0</v>
      </c>
    </row>
    <row r="6" spans="1:10" x14ac:dyDescent="0.25">
      <c r="A6">
        <v>3</v>
      </c>
      <c r="B6" s="79"/>
      <c r="C6" s="66" t="s">
        <v>173</v>
      </c>
      <c r="D6" s="90">
        <f>SMAFAJ!C7+SMAFAJ!C32+SMAFAJ!C47</f>
        <v>5662000</v>
      </c>
      <c r="E6" s="90">
        <f>SMAFAJ!D7+SMAFAJ!D32+SMAFAJ!D47</f>
        <v>5886000</v>
      </c>
      <c r="F6" s="90">
        <f>SMAFAJ!E7+SMAFAJ!E32+SMAFAJ!E47</f>
        <v>6110000</v>
      </c>
      <c r="G6" s="90">
        <f>SMAFAJ!F7+SMAFAJ!F32+SMAFAJ!F47</f>
        <v>6340000</v>
      </c>
      <c r="H6" s="90">
        <f>SMAFAJ!G7+SMAFAJ!G32+SMAFAJ!G47</f>
        <v>23998000</v>
      </c>
      <c r="I6" s="91">
        <v>23998000</v>
      </c>
      <c r="J6" s="90">
        <f t="shared" si="0"/>
        <v>0</v>
      </c>
    </row>
    <row r="7" spans="1:10" x14ac:dyDescent="0.25">
      <c r="A7">
        <v>4</v>
      </c>
      <c r="B7" s="79"/>
      <c r="C7" s="66" t="s">
        <v>174</v>
      </c>
      <c r="D7" s="90">
        <f>SMECD!C7+SMECD!C18++SMECD!C33+SMECD!C48+SMECD!C63+SMECD!C78+SMECD!C93+SMECD!C108</f>
        <v>40025000</v>
      </c>
      <c r="E7" s="90">
        <f>SMECD!D7+SMECD!D18++SMECD!D33+SMECD!D48+SMECD!D63+SMECD!D78+SMECD!D93+SMECD!D108</f>
        <v>41528000</v>
      </c>
      <c r="F7" s="90">
        <f>SMECD!E7+SMECD!E18++SMECD!E33+SMECD!E48+SMECD!E63+SMECD!E78+SMECD!E93+SMECD!E108</f>
        <v>43036000</v>
      </c>
      <c r="G7" s="90">
        <f>SMECD!F7+SMECD!F18++SMECD!F33+SMECD!F48+SMECD!F63+SMECD!F78+SMECD!F93+SMECD!F108</f>
        <v>44581000</v>
      </c>
      <c r="H7" s="90">
        <f>SMECD!G7+SMECD!G18++SMECD!G33+SMECD!G48+SMECD!G63+SMECD!G78+SMECD!G93+SMECD!G108</f>
        <v>169170000</v>
      </c>
      <c r="I7" s="91">
        <v>169170000</v>
      </c>
      <c r="J7" s="90">
        <f t="shared" si="0"/>
        <v>0</v>
      </c>
    </row>
    <row r="8" spans="1:10" x14ac:dyDescent="0.25">
      <c r="A8">
        <v>5</v>
      </c>
      <c r="B8" s="79"/>
      <c r="C8" s="66" t="s">
        <v>176</v>
      </c>
      <c r="D8" s="90">
        <f>SMS!C7+SMS!C19+SMS!C34+SMS!C49+SMS!C64+SMS!C79+SMS!C94+SMS!C128</f>
        <v>25398000</v>
      </c>
      <c r="E8" s="90">
        <f>SMS!D7+SMS!D19+SMS!D34+SMS!D49+SMS!D64+SMS!D79+SMS!D94+SMS!D128</f>
        <v>24435000</v>
      </c>
      <c r="F8" s="90">
        <f>SMS!E7+SMS!E19+SMS!E34+SMS!E49+SMS!E64+SMS!E79+SMS!E94+SMS!E128</f>
        <v>25362000</v>
      </c>
      <c r="G8" s="90">
        <f>SMS!F7+SMS!F19+SMS!F34+SMS!F49+SMS!F64+SMS!F79+SMS!F94+SMS!F128</f>
        <v>26311000</v>
      </c>
      <c r="H8" s="90">
        <f>SMS!G7+SMS!G19+SMS!G34+SMS!G49+SMS!G64+SMS!G79+SMS!G94+SMS!G128</f>
        <v>101506000</v>
      </c>
      <c r="I8" s="91">
        <v>101506000</v>
      </c>
      <c r="J8" s="90">
        <f t="shared" si="0"/>
        <v>0</v>
      </c>
    </row>
    <row r="9" spans="1:10" x14ac:dyDescent="0.25">
      <c r="A9">
        <v>6</v>
      </c>
      <c r="B9" s="79"/>
      <c r="C9" s="80" t="s">
        <v>175</v>
      </c>
      <c r="D9" s="90">
        <f>SMADMA!C7+SMADMA!C18+SMADMA!C33+SMADMA!C48+SMADMA!C63+SMADMA!C78</f>
        <v>6327000</v>
      </c>
      <c r="E9" s="90">
        <f>SMADMA!D7+SMADMA!D18+SMADMA!D33+SMADMA!D48+SMADMA!D63+SMADMA!D78</f>
        <v>6496000</v>
      </c>
      <c r="F9" s="90">
        <f>SMADMA!E7+SMADMA!E18+SMADMA!E33+SMADMA!E48+SMADMA!E63+SMADMA!E78</f>
        <v>6665000</v>
      </c>
      <c r="G9" s="90">
        <f>SMADMA!F7+SMADMA!F18+SMADMA!F33+SMADMA!F48+SMADMA!F63+SMADMA!F78</f>
        <v>6838000</v>
      </c>
      <c r="H9" s="90">
        <f>SMADMA!G7+SMADMA!G18+SMADMA!G33+SMADMA!G48+SMADMA!G63+SMADMA!G78</f>
        <v>26326000</v>
      </c>
      <c r="I9" s="91">
        <v>26326000</v>
      </c>
      <c r="J9" s="90">
        <f t="shared" si="0"/>
        <v>0</v>
      </c>
    </row>
    <row r="10" spans="1:10" x14ac:dyDescent="0.25">
      <c r="A10">
        <v>7</v>
      </c>
      <c r="B10" s="79"/>
      <c r="C10" s="66" t="s">
        <v>177</v>
      </c>
      <c r="D10" s="90">
        <f>SMI!C7+SMI!C18</f>
        <v>12081000</v>
      </c>
      <c r="E10" s="90">
        <f>SMI!D7+SMI!D18</f>
        <v>11487000</v>
      </c>
      <c r="F10" s="90">
        <f>SMI!E7+SMI!E18</f>
        <v>9997000</v>
      </c>
      <c r="G10" s="90">
        <f>SMI!F7+SMI!F18</f>
        <v>8415000</v>
      </c>
      <c r="H10" s="90">
        <f>SMI!G7+SMI!G18</f>
        <v>41980000</v>
      </c>
      <c r="I10" s="91">
        <v>41980000</v>
      </c>
      <c r="J10" s="90">
        <f t="shared" si="0"/>
        <v>0</v>
      </c>
    </row>
    <row r="11" spans="1:10" x14ac:dyDescent="0.25">
      <c r="A11" s="81">
        <v>8</v>
      </c>
      <c r="B11" s="82"/>
      <c r="C11" s="83" t="s">
        <v>185</v>
      </c>
      <c r="I11" s="91">
        <v>0</v>
      </c>
      <c r="J11" s="90">
        <f t="shared" si="0"/>
        <v>0</v>
      </c>
    </row>
    <row r="12" spans="1:10" x14ac:dyDescent="0.25">
      <c r="A12" s="84">
        <v>9</v>
      </c>
      <c r="B12" s="85"/>
      <c r="C12" s="86" t="s">
        <v>178</v>
      </c>
      <c r="D12" s="90">
        <f>SMAFAJ!C11</f>
        <v>250000</v>
      </c>
      <c r="E12" s="90">
        <f>SMAFAJ!D11</f>
        <v>250000</v>
      </c>
      <c r="F12" s="90">
        <f>SMAFAJ!E11</f>
        <v>250000</v>
      </c>
      <c r="G12" s="90">
        <f>SMAFAJ!F11</f>
        <v>250000</v>
      </c>
      <c r="H12" s="90">
        <f>SMAFAJ!G11</f>
        <v>1000000</v>
      </c>
      <c r="I12" s="91">
        <v>1000000</v>
      </c>
      <c r="J12" s="90">
        <f t="shared" si="0"/>
        <v>0</v>
      </c>
    </row>
    <row r="13" spans="1:10" x14ac:dyDescent="0.25">
      <c r="A13" s="87" t="s">
        <v>186</v>
      </c>
      <c r="B13" s="88"/>
      <c r="C13" s="89"/>
      <c r="I13" s="91">
        <v>377932000</v>
      </c>
      <c r="J13" s="90">
        <f t="shared" si="0"/>
        <v>377932000</v>
      </c>
    </row>
    <row r="14" spans="1:10" x14ac:dyDescent="0.25">
      <c r="A14">
        <v>0</v>
      </c>
      <c r="B14" s="79"/>
      <c r="C14" s="66" t="s">
        <v>179</v>
      </c>
      <c r="D14" s="90">
        <f>SMAFAJ!C15</f>
        <v>11500000</v>
      </c>
      <c r="E14" s="90">
        <f>SMAFAJ!D15</f>
        <v>12000000</v>
      </c>
      <c r="F14" s="90">
        <f>SMAFAJ!E15</f>
        <v>12500000</v>
      </c>
      <c r="G14" s="90">
        <f>SMAFAJ!F15</f>
        <v>13000000</v>
      </c>
      <c r="H14" s="90">
        <f>SMAFAJ!G15</f>
        <v>49000000</v>
      </c>
      <c r="I14" s="91">
        <v>49000000</v>
      </c>
      <c r="J14" s="90">
        <f t="shared" si="0"/>
        <v>0</v>
      </c>
    </row>
    <row r="15" spans="1:10" x14ac:dyDescent="0.25">
      <c r="A15">
        <v>0</v>
      </c>
      <c r="B15" s="79"/>
      <c r="C15" s="66" t="s">
        <v>180</v>
      </c>
      <c r="D15" s="90">
        <f>SMAFAJ!C16</f>
        <v>12070000</v>
      </c>
      <c r="E15" s="90">
        <f>SMAFAJ!D16</f>
        <v>12547000</v>
      </c>
      <c r="F15" s="90">
        <f>SMAFAJ!E16</f>
        <v>13025000</v>
      </c>
      <c r="G15" s="90">
        <f>SMAFAJ!F16</f>
        <v>13515000</v>
      </c>
      <c r="H15" s="90">
        <f>SMAFAJ!G16</f>
        <v>51157000</v>
      </c>
      <c r="I15" s="91">
        <v>51157000</v>
      </c>
      <c r="J15" s="90">
        <f t="shared" si="0"/>
        <v>0</v>
      </c>
    </row>
    <row r="16" spans="1:10" x14ac:dyDescent="0.25">
      <c r="A16">
        <v>0</v>
      </c>
      <c r="B16" s="79"/>
      <c r="C16" s="66" t="s">
        <v>181</v>
      </c>
      <c r="D16" s="90">
        <f>SMAFAJ!C17</f>
        <v>587000</v>
      </c>
      <c r="E16" s="90">
        <f>SMAFAJ!D17</f>
        <v>610000</v>
      </c>
      <c r="F16" s="90">
        <f>SMAFAJ!E17</f>
        <v>633000</v>
      </c>
      <c r="G16" s="90">
        <f>SMAFAJ!F17</f>
        <v>657000</v>
      </c>
      <c r="H16" s="90">
        <f>SMAFAJ!G17</f>
        <v>2487000</v>
      </c>
      <c r="I16" s="91">
        <v>2487000</v>
      </c>
      <c r="J16" s="90">
        <f t="shared" si="0"/>
        <v>0</v>
      </c>
    </row>
    <row r="17" spans="1:10" x14ac:dyDescent="0.25">
      <c r="A17">
        <v>0</v>
      </c>
      <c r="B17" s="79"/>
      <c r="C17" s="66" t="s">
        <v>182</v>
      </c>
      <c r="D17" s="90">
        <f>SMAFAJ!C18</f>
        <v>100000</v>
      </c>
      <c r="E17" s="90">
        <f>SMAFAJ!D18</f>
        <v>104000</v>
      </c>
      <c r="F17" s="90">
        <f>SMAFAJ!E18</f>
        <v>108000</v>
      </c>
      <c r="G17" s="90">
        <f>SMAFAJ!F18</f>
        <v>112000</v>
      </c>
      <c r="H17" s="90">
        <f>SMAFAJ!G18</f>
        <v>424000</v>
      </c>
      <c r="I17" s="91">
        <v>424000</v>
      </c>
      <c r="J17" s="90">
        <f t="shared" si="0"/>
        <v>0</v>
      </c>
    </row>
    <row r="18" spans="1:10" x14ac:dyDescent="0.25">
      <c r="A18" s="87" t="s">
        <v>186</v>
      </c>
      <c r="B18" s="88"/>
      <c r="C18" s="89"/>
      <c r="I18" s="91">
        <v>103068000</v>
      </c>
      <c r="J18" s="90">
        <f t="shared" si="0"/>
        <v>103068000</v>
      </c>
    </row>
    <row r="19" spans="1:10" x14ac:dyDescent="0.25">
      <c r="A19">
        <v>9999</v>
      </c>
      <c r="B19" s="79"/>
      <c r="C19" s="66" t="s">
        <v>183</v>
      </c>
      <c r="D19" s="90">
        <f>SMAFAJ!C19</f>
        <v>1500000</v>
      </c>
      <c r="E19" s="90">
        <f>SMAFAJ!D19</f>
        <v>1500000</v>
      </c>
      <c r="F19" s="90">
        <f>SMAFAJ!E19</f>
        <v>1500000</v>
      </c>
      <c r="G19" s="90">
        <f>SMAFAJ!F19</f>
        <v>1500000</v>
      </c>
      <c r="H19" s="90">
        <f>SMAFAJ!G19</f>
        <v>6000000</v>
      </c>
      <c r="I19" s="91">
        <v>6000000</v>
      </c>
      <c r="J19" s="90">
        <f t="shared" si="0"/>
        <v>0</v>
      </c>
    </row>
    <row r="20" spans="1:10" x14ac:dyDescent="0.25">
      <c r="A20">
        <v>9999</v>
      </c>
      <c r="B20" s="79"/>
      <c r="C20" s="66" t="s">
        <v>184</v>
      </c>
      <c r="D20" s="90">
        <f>SMAFAJ!C20</f>
        <v>4250000</v>
      </c>
      <c r="E20" s="90">
        <f>SMAFAJ!D20</f>
        <v>4250000</v>
      </c>
      <c r="F20" s="90">
        <f>SMAFAJ!E20</f>
        <v>4250000</v>
      </c>
      <c r="G20" s="90">
        <f>SMAFAJ!F20</f>
        <v>4250000</v>
      </c>
      <c r="H20" s="90">
        <f>SMAFAJ!G20</f>
        <v>17000000</v>
      </c>
      <c r="I20" s="91">
        <v>17000000</v>
      </c>
      <c r="J20" s="90">
        <f t="shared" si="0"/>
        <v>0</v>
      </c>
    </row>
    <row r="21" spans="1:10" ht="15.75" thickBot="1" x14ac:dyDescent="0.3">
      <c r="I21" s="91">
        <v>23000000</v>
      </c>
      <c r="J21" s="90">
        <f t="shared" si="0"/>
        <v>23000000</v>
      </c>
    </row>
    <row r="22" spans="1:10" ht="15.75" thickBot="1" x14ac:dyDescent="0.3">
      <c r="I22" s="92">
        <f>I13+I18+I21</f>
        <v>504000000</v>
      </c>
      <c r="J22" s="90">
        <f t="shared" si="0"/>
        <v>504000000</v>
      </c>
    </row>
  </sheetData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Leg.</vt:lpstr>
      <vt:lpstr>GAB.</vt:lpstr>
      <vt:lpstr>SMAFAJ</vt:lpstr>
      <vt:lpstr>SMECD</vt:lpstr>
      <vt:lpstr>SMADMA</vt:lpstr>
      <vt:lpstr>SMS</vt:lpstr>
      <vt:lpstr>SMI</vt:lpstr>
      <vt:lpstr>Planilha3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2025-07-28T12:36:26Z</dcterms:modified>
</cp:coreProperties>
</file>